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8035" windowHeight="12555" activeTab="4"/>
  </bookViews>
  <sheets>
    <sheet name="예산총칙" sheetId="40" r:id="rId1"/>
    <sheet name="총괄표(세입)" sheetId="41" r:id="rId2"/>
    <sheet name="총괄표(세출)" sheetId="42" r:id="rId3"/>
    <sheet name="세입내역" sheetId="37" r:id="rId4"/>
    <sheet name="세출내역" sheetId="36" r:id="rId5"/>
  </sheets>
  <calcPr calcId="124519"/>
</workbook>
</file>

<file path=xl/calcChain.xml><?xml version="1.0" encoding="utf-8"?>
<calcChain xmlns="http://schemas.openxmlformats.org/spreadsheetml/2006/main">
  <c r="I53" i="36"/>
  <c r="I52" s="1"/>
  <c r="F88"/>
  <c r="F87" s="1"/>
  <c r="F39"/>
  <c r="F38" s="1"/>
  <c r="F24"/>
  <c r="F9"/>
  <c r="F8" i="37"/>
  <c r="F7" s="1"/>
  <c r="D8"/>
  <c r="E8"/>
  <c r="E7" s="1"/>
  <c r="F19"/>
  <c r="F18" s="1"/>
  <c r="F16"/>
  <c r="F15" s="1"/>
  <c r="F26" i="42"/>
  <c r="F19"/>
  <c r="F13"/>
  <c r="F7"/>
  <c r="G27"/>
  <c r="E26"/>
  <c r="D26"/>
  <c r="G26" s="1"/>
  <c r="G24"/>
  <c r="G23"/>
  <c r="G22"/>
  <c r="G21"/>
  <c r="E19"/>
  <c r="D19"/>
  <c r="E13"/>
  <c r="D13"/>
  <c r="G13" s="1"/>
  <c r="G12"/>
  <c r="G11"/>
  <c r="G10"/>
  <c r="G9"/>
  <c r="G8"/>
  <c r="E7"/>
  <c r="D7"/>
  <c r="E6"/>
  <c r="E5"/>
  <c r="D11" i="41"/>
  <c r="D10" s="1"/>
  <c r="F11"/>
  <c r="E11"/>
  <c r="E10" s="1"/>
  <c r="E5" s="1"/>
  <c r="F25"/>
  <c r="F24" s="1"/>
  <c r="F21"/>
  <c r="F18"/>
  <c r="F15"/>
  <c r="F10"/>
  <c r="E25"/>
  <c r="E24"/>
  <c r="D24"/>
  <c r="G23"/>
  <c r="G22"/>
  <c r="E21"/>
  <c r="G21" s="1"/>
  <c r="E18"/>
  <c r="D16"/>
  <c r="D15" s="1"/>
  <c r="E15"/>
  <c r="D7"/>
  <c r="D6" s="1"/>
  <c r="E24" i="36"/>
  <c r="E9"/>
  <c r="E19" i="37"/>
  <c r="E18"/>
  <c r="E16"/>
  <c r="E15"/>
  <c r="F6" i="42" l="1"/>
  <c r="F5" s="1"/>
  <c r="F8" i="36"/>
  <c r="F7" s="1"/>
  <c r="E6" i="37"/>
  <c r="F6"/>
  <c r="D6" i="42"/>
  <c r="D5" s="1"/>
  <c r="G7"/>
  <c r="G6"/>
  <c r="F5" i="41"/>
  <c r="D5"/>
  <c r="E8" i="36"/>
  <c r="I47" l="1"/>
  <c r="I46" s="1"/>
  <c r="I59"/>
  <c r="I58" s="1"/>
  <c r="I57"/>
  <c r="I75"/>
  <c r="I74" s="1"/>
  <c r="G24" i="37" l="1"/>
  <c r="G20"/>
  <c r="G19" s="1"/>
  <c r="G18" s="1"/>
  <c r="D19"/>
  <c r="D18" s="1"/>
  <c r="D16"/>
  <c r="G9"/>
  <c r="D7"/>
  <c r="D6" l="1"/>
  <c r="D15"/>
  <c r="G89" i="36" l="1"/>
  <c r="E88"/>
  <c r="E87" s="1"/>
  <c r="D88"/>
  <c r="D87" s="1"/>
  <c r="I85"/>
  <c r="I84" s="1"/>
  <c r="I83"/>
  <c r="I82" s="1"/>
  <c r="I81"/>
  <c r="I80" s="1"/>
  <c r="I79"/>
  <c r="I78" s="1"/>
  <c r="I77"/>
  <c r="I76" s="1"/>
  <c r="I73"/>
  <c r="I72" s="1"/>
  <c r="I71"/>
  <c r="I70" s="1"/>
  <c r="I69"/>
  <c r="I68"/>
  <c r="I66"/>
  <c r="I65" s="1"/>
  <c r="I64"/>
  <c r="I63"/>
  <c r="I61"/>
  <c r="I60" s="1"/>
  <c r="I55"/>
  <c r="I54" s="1"/>
  <c r="I51"/>
  <c r="I50" s="1"/>
  <c r="I49"/>
  <c r="I48" s="1"/>
  <c r="I45"/>
  <c r="I44"/>
  <c r="I43"/>
  <c r="I42"/>
  <c r="I41"/>
  <c r="E39"/>
  <c r="E38" s="1"/>
  <c r="I36"/>
  <c r="I34"/>
  <c r="I33" s="1"/>
  <c r="D33" s="1"/>
  <c r="I31"/>
  <c r="I28"/>
  <c r="I26"/>
  <c r="I25" s="1"/>
  <c r="D25" s="1"/>
  <c r="D14"/>
  <c r="G14" s="1"/>
  <c r="D12"/>
  <c r="G12" s="1"/>
  <c r="I35" l="1"/>
  <c r="D35" s="1"/>
  <c r="E7"/>
  <c r="D54"/>
  <c r="G54" s="1"/>
  <c r="G87"/>
  <c r="D22"/>
  <c r="G22" s="1"/>
  <c r="I40"/>
  <c r="D40" s="1"/>
  <c r="I62"/>
  <c r="D62" s="1"/>
  <c r="G62" s="1"/>
  <c r="I27"/>
  <c r="D27" s="1"/>
  <c r="I67"/>
  <c r="D78"/>
  <c r="G78" s="1"/>
  <c r="G88"/>
  <c r="I30"/>
  <c r="D30" s="1"/>
  <c r="D10"/>
  <c r="G10" l="1"/>
  <c r="D16"/>
  <c r="G16" s="1"/>
  <c r="D24"/>
  <c r="D67"/>
  <c r="G67" s="1"/>
  <c r="D39" l="1"/>
  <c r="D38" s="1"/>
  <c r="D9"/>
  <c r="G9" s="1"/>
  <c r="D8" l="1"/>
  <c r="G8" s="1"/>
  <c r="D7" l="1"/>
</calcChain>
</file>

<file path=xl/sharedStrings.xml><?xml version="1.0" encoding="utf-8"?>
<sst xmlns="http://schemas.openxmlformats.org/spreadsheetml/2006/main" count="398" uniqueCount="224">
  <si>
    <t>관</t>
  </si>
  <si>
    <t>항</t>
  </si>
  <si>
    <t>목</t>
  </si>
  <si>
    <t>계</t>
    <phoneticPr fontId="2" type="noConversion"/>
  </si>
  <si>
    <t>과            목</t>
  </si>
  <si>
    <t>합        계</t>
  </si>
  <si>
    <t xml:space="preserve"> 01사무비</t>
  </si>
  <si>
    <t>소계</t>
  </si>
  <si>
    <t>계</t>
  </si>
  <si>
    <t>=</t>
  </si>
  <si>
    <t>원</t>
  </si>
  <si>
    <t>×</t>
  </si>
  <si>
    <t>월</t>
  </si>
  <si>
    <t xml:space="preserve"> &lt;퇴직적립금&gt;</t>
  </si>
  <si>
    <t>&lt;여  비&gt;</t>
    <phoneticPr fontId="2" type="noConversion"/>
  </si>
  <si>
    <t>(교육및출장여비)</t>
    <phoneticPr fontId="2" type="noConversion"/>
  </si>
  <si>
    <t>식</t>
    <phoneticPr fontId="2" type="noConversion"/>
  </si>
  <si>
    <t>&lt;수용비및수수료&gt;</t>
  </si>
  <si>
    <t>(집기임차료)</t>
    <phoneticPr fontId="2" type="noConversion"/>
  </si>
  <si>
    <t>&lt;공공요금&gt;</t>
  </si>
  <si>
    <t>(공공요금)</t>
    <phoneticPr fontId="2" type="noConversion"/>
  </si>
  <si>
    <t>&lt;제세공과금&gt;</t>
    <phoneticPr fontId="2" type="noConversion"/>
  </si>
  <si>
    <t>원</t>
    <phoneticPr fontId="2" type="noConversion"/>
  </si>
  <si>
    <t>&lt;차량비&gt;</t>
    <phoneticPr fontId="2" type="noConversion"/>
  </si>
  <si>
    <t>(차량유류비)</t>
    <phoneticPr fontId="2" type="noConversion"/>
  </si>
  <si>
    <t>월</t>
    <phoneticPr fontId="2" type="noConversion"/>
  </si>
  <si>
    <t>(차량정비유지비)</t>
    <phoneticPr fontId="2" type="noConversion"/>
  </si>
  <si>
    <t>x</t>
    <phoneticPr fontId="2" type="noConversion"/>
  </si>
  <si>
    <t>회</t>
    <phoneticPr fontId="2" type="noConversion"/>
  </si>
  <si>
    <t>명</t>
    <phoneticPr fontId="2" type="noConversion"/>
  </si>
  <si>
    <t>(진행비 등)</t>
    <phoneticPr fontId="2" type="noConversion"/>
  </si>
  <si>
    <t>&lt;인식개선캠페인&gt;</t>
    <phoneticPr fontId="2" type="noConversion"/>
  </si>
  <si>
    <t>&lt;인권문화축제&gt;</t>
    <phoneticPr fontId="2" type="noConversion"/>
  </si>
  <si>
    <t>&lt;돌봄사업비&gt;</t>
    <phoneticPr fontId="2" type="noConversion"/>
  </si>
  <si>
    <t>(돌봄인력비)</t>
    <phoneticPr fontId="2" type="noConversion"/>
  </si>
  <si>
    <t>&lt;힐링캠프&gt;</t>
    <phoneticPr fontId="2" type="noConversion"/>
  </si>
  <si>
    <t>&lt;부모자조모임&gt;</t>
    <phoneticPr fontId="2" type="noConversion"/>
  </si>
  <si>
    <t>(오카리나 운영비)</t>
    <phoneticPr fontId="2" type="noConversion"/>
  </si>
  <si>
    <t>&lt;아빠와함께추억탑쌓기&gt;</t>
    <phoneticPr fontId="2" type="noConversion"/>
  </si>
  <si>
    <t>&lt;장애인가족의 날&gt;</t>
    <phoneticPr fontId="2" type="noConversion"/>
  </si>
  <si>
    <t>&lt;연간사업실적&gt;</t>
    <phoneticPr fontId="2" type="noConversion"/>
  </si>
  <si>
    <t>&lt;기관홍보사업&gt;</t>
    <phoneticPr fontId="2" type="noConversion"/>
  </si>
  <si>
    <t>(우편요금)</t>
    <phoneticPr fontId="2" type="noConversion"/>
  </si>
  <si>
    <t>(자조모임 운영지원비)</t>
    <phoneticPr fontId="2" type="noConversion"/>
  </si>
  <si>
    <t>(사업결과 자료집제작)</t>
    <phoneticPr fontId="2" type="noConversion"/>
  </si>
  <si>
    <t>(위원회 운영비)</t>
    <phoneticPr fontId="2" type="noConversion"/>
  </si>
  <si>
    <t>(프로그램 진행비 등)</t>
    <phoneticPr fontId="2" type="noConversion"/>
  </si>
  <si>
    <t>116사회보험</t>
    <phoneticPr fontId="2" type="noConversion"/>
  </si>
  <si>
    <t>135 차량비</t>
    <phoneticPr fontId="2" type="noConversion"/>
  </si>
  <si>
    <t>&lt;홍보물 제작&gt;</t>
    <phoneticPr fontId="2" type="noConversion"/>
  </si>
  <si>
    <t>(기관홍보물 제작)</t>
    <phoneticPr fontId="2" type="noConversion"/>
  </si>
  <si>
    <t>(화재보험,차량보험등)</t>
    <phoneticPr fontId="2" type="noConversion"/>
  </si>
  <si>
    <t>(프로그램비 및 진행비)</t>
    <phoneticPr fontId="2" type="noConversion"/>
  </si>
  <si>
    <t>13
운영비</t>
    <phoneticPr fontId="2" type="noConversion"/>
  </si>
  <si>
    <t xml:space="preserve"> 112제수당</t>
    <phoneticPr fontId="2" type="noConversion"/>
  </si>
  <si>
    <t>411지정후원금</t>
    <phoneticPr fontId="2" type="noConversion"/>
  </si>
  <si>
    <t>812기타예금
이자수입</t>
    <phoneticPr fontId="2" type="noConversion"/>
  </si>
  <si>
    <t>813기타잡수입</t>
    <phoneticPr fontId="2" type="noConversion"/>
  </si>
  <si>
    <t>소계</t>
    <phoneticPr fontId="2" type="noConversion"/>
  </si>
  <si>
    <t>133 공공요금</t>
    <phoneticPr fontId="2" type="noConversion"/>
  </si>
  <si>
    <t>134 제세공과금</t>
    <phoneticPr fontId="2" type="noConversion"/>
  </si>
  <si>
    <t>132수용비및수수료</t>
    <phoneticPr fontId="2" type="noConversion"/>
  </si>
  <si>
    <t>&lt;운영위원회&gt;</t>
    <phoneticPr fontId="2" type="noConversion"/>
  </si>
  <si>
    <t xml:space="preserve"> &lt;급여&gt;</t>
    <phoneticPr fontId="2" type="noConversion"/>
  </si>
  <si>
    <t>&lt;상여금&gt;</t>
    <phoneticPr fontId="2" type="noConversion"/>
  </si>
  <si>
    <t xml:space="preserve"> &lt;사회보험료&gt;</t>
    <phoneticPr fontId="2" type="noConversion"/>
  </si>
  <si>
    <t xml:space="preserve"> &lt;건강보험&gt;3.23%</t>
    <phoneticPr fontId="2" type="noConversion"/>
  </si>
  <si>
    <t xml:space="preserve"> &lt;요양보험&gt;8.51%</t>
    <phoneticPr fontId="2" type="noConversion"/>
  </si>
  <si>
    <t xml:space="preserve"> &lt;산재보험&gt;0.76%</t>
    <phoneticPr fontId="2" type="noConversion"/>
  </si>
  <si>
    <t xml:space="preserve"> &lt;식대비&gt;</t>
    <phoneticPr fontId="2" type="noConversion"/>
  </si>
  <si>
    <t xml:space="preserve"> (진행비 등) </t>
    <phoneticPr fontId="2" type="noConversion"/>
  </si>
  <si>
    <t xml:space="preserve"> (그림공모전,인권진행비) </t>
    <phoneticPr fontId="2" type="noConversion"/>
  </si>
  <si>
    <t>&lt;인식개선 강좌&gt;</t>
    <phoneticPr fontId="2" type="noConversion"/>
  </si>
  <si>
    <t xml:space="preserve"> (시민강좌 2회 진행비) </t>
    <phoneticPr fontId="2" type="noConversion"/>
  </si>
  <si>
    <t xml:space="preserve"> (특강,MOU협약,진행비등) </t>
    <phoneticPr fontId="2" type="noConversion"/>
  </si>
  <si>
    <t>313 장애돌봄 및
 휴식지원사업비</t>
    <phoneticPr fontId="2" type="noConversion"/>
  </si>
  <si>
    <t>일</t>
    <phoneticPr fontId="2" type="noConversion"/>
  </si>
  <si>
    <t>314 장애인가족
역량강화사업비</t>
    <phoneticPr fontId="2" type="noConversion"/>
  </si>
  <si>
    <t>(생애주기별 자녀교육과 부모역할)</t>
    <phoneticPr fontId="2" type="noConversion"/>
  </si>
  <si>
    <t xml:space="preserve"> (한마음 대축제 진행비)</t>
    <phoneticPr fontId="2" type="noConversion"/>
  </si>
  <si>
    <t>(2020 탁상용달력 제작)</t>
    <phoneticPr fontId="2" type="noConversion"/>
  </si>
  <si>
    <t xml:space="preserve"> (가족지원,중증여행지원)</t>
    <phoneticPr fontId="2" type="noConversion"/>
  </si>
  <si>
    <t xml:space="preserve"> (개별 및 가족상담)</t>
    <phoneticPr fontId="2" type="noConversion"/>
  </si>
  <si>
    <t xml:space="preserve"> (집단프로그램-한국화)</t>
    <phoneticPr fontId="2" type="noConversion"/>
  </si>
  <si>
    <t xml:space="preserve"> (집단프로그램-정크아트)</t>
    <phoneticPr fontId="2" type="noConversion"/>
  </si>
  <si>
    <t>&lt;독립생활지원&gt;</t>
    <phoneticPr fontId="2" type="noConversion"/>
  </si>
  <si>
    <t>(사회적응프로그램비)</t>
    <phoneticPr fontId="2" type="noConversion"/>
  </si>
  <si>
    <t>&lt;사례관리자 쉼 프로그램&gt;</t>
    <phoneticPr fontId="2" type="noConversion"/>
  </si>
  <si>
    <t>&lt;발달장애인자조모임&gt;</t>
    <phoneticPr fontId="2" type="noConversion"/>
  </si>
  <si>
    <t>(운영지원비)</t>
    <phoneticPr fontId="2" type="noConversion"/>
  </si>
  <si>
    <t>(2회)</t>
    <phoneticPr fontId="2" type="noConversion"/>
  </si>
  <si>
    <t>(20회)</t>
    <phoneticPr fontId="2" type="noConversion"/>
  </si>
  <si>
    <t>(6회)</t>
    <phoneticPr fontId="2" type="noConversion"/>
  </si>
  <si>
    <t>311사례관리및 
독립생활지원사업비</t>
    <phoneticPr fontId="2" type="noConversion"/>
  </si>
  <si>
    <t>316 무지개다리
지원사업비</t>
    <phoneticPr fontId="2" type="noConversion"/>
  </si>
  <si>
    <t>과            목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</si>
  <si>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</si>
  <si>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</si>
  <si>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</si>
  <si>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합        계</t>
    <phoneticPr fontId="4" type="noConversion"/>
  </si>
  <si>
    <t>소계</t>
    <phoneticPr fontId="4" type="noConversion"/>
  </si>
  <si>
    <t>계</t>
    <phoneticPr fontId="4" type="noConversion"/>
  </si>
  <si>
    <t xml:space="preserve"> 314기타보조금</t>
    <phoneticPr fontId="4" type="noConversion"/>
  </si>
  <si>
    <t>금액</t>
    <phoneticPr fontId="2" type="noConversion"/>
  </si>
  <si>
    <t>비율(%)</t>
    <phoneticPr fontId="2" type="noConversion"/>
  </si>
  <si>
    <t>세             입</t>
    <phoneticPr fontId="2" type="noConversion"/>
  </si>
  <si>
    <t>세              출</t>
    <phoneticPr fontId="2" type="noConversion"/>
  </si>
  <si>
    <t>합 계</t>
    <phoneticPr fontId="2" type="noConversion"/>
  </si>
  <si>
    <t>합  계</t>
    <phoneticPr fontId="2" type="noConversion"/>
  </si>
  <si>
    <t>01사업
수입</t>
    <phoneticPr fontId="2" type="noConversion"/>
  </si>
  <si>
    <t>소 계</t>
    <phoneticPr fontId="2" type="noConversion"/>
  </si>
  <si>
    <t>01
사무비</t>
    <phoneticPr fontId="2" type="noConversion"/>
  </si>
  <si>
    <t>11
사업
수입</t>
    <phoneticPr fontId="2" type="noConversion"/>
  </si>
  <si>
    <t>11
인건비</t>
    <phoneticPr fontId="2" type="noConversion"/>
  </si>
  <si>
    <t>111자부담수입</t>
    <phoneticPr fontId="2" type="noConversion"/>
  </si>
  <si>
    <t>111급여</t>
    <phoneticPr fontId="2" type="noConversion"/>
  </si>
  <si>
    <t>112사업수입</t>
    <phoneticPr fontId="2" type="noConversion"/>
  </si>
  <si>
    <t>112제수당</t>
    <phoneticPr fontId="2" type="noConversion"/>
  </si>
  <si>
    <t>115퇴직적립금</t>
    <phoneticPr fontId="2" type="noConversion"/>
  </si>
  <si>
    <t>31
보조금
수입</t>
    <phoneticPr fontId="2" type="noConversion"/>
  </si>
  <si>
    <t>116사회보험부담</t>
    <phoneticPr fontId="2" type="noConversion"/>
  </si>
  <si>
    <t>312시도보조금</t>
    <phoneticPr fontId="2" type="noConversion"/>
  </si>
  <si>
    <t>117기타후생경비</t>
    <phoneticPr fontId="2" type="noConversion"/>
  </si>
  <si>
    <t>314기타보조금</t>
    <phoneticPr fontId="2" type="noConversion"/>
  </si>
  <si>
    <t>04후원금
수입</t>
    <phoneticPr fontId="2" type="noConversion"/>
  </si>
  <si>
    <t>131여비</t>
    <phoneticPr fontId="2" type="noConversion"/>
  </si>
  <si>
    <t>41후원금수입</t>
    <phoneticPr fontId="2" type="noConversion"/>
  </si>
  <si>
    <t>133공공요금</t>
    <phoneticPr fontId="2" type="noConversion"/>
  </si>
  <si>
    <t>06전입금</t>
    <phoneticPr fontId="2" type="noConversion"/>
  </si>
  <si>
    <t>134제세공과금</t>
    <phoneticPr fontId="2" type="noConversion"/>
  </si>
  <si>
    <t>61
전입금</t>
    <phoneticPr fontId="2" type="noConversion"/>
  </si>
  <si>
    <t>135차량비</t>
    <phoneticPr fontId="2" type="noConversion"/>
  </si>
  <si>
    <t>611법인전입금</t>
    <phoneticPr fontId="2" type="noConversion"/>
  </si>
  <si>
    <t>03
사업비</t>
    <phoneticPr fontId="2" type="noConversion"/>
  </si>
  <si>
    <t>07
이월금</t>
    <phoneticPr fontId="2" type="noConversion"/>
  </si>
  <si>
    <t>31
 사업비</t>
    <phoneticPr fontId="2" type="noConversion"/>
  </si>
  <si>
    <t>311사례관리및독립생활지원사업비</t>
    <phoneticPr fontId="2" type="noConversion"/>
  </si>
  <si>
    <t>71
이월금</t>
    <phoneticPr fontId="2" type="noConversion"/>
  </si>
  <si>
    <t>312인식개선및
인권관련사업비</t>
    <phoneticPr fontId="2" type="noConversion"/>
  </si>
  <si>
    <t>711전년도
이월금</t>
    <phoneticPr fontId="2" type="noConversion"/>
  </si>
  <si>
    <t>08
잡수입</t>
    <phoneticPr fontId="2" type="noConversion"/>
  </si>
  <si>
    <t>314장애인가족역량강화사업비</t>
    <phoneticPr fontId="2" type="noConversion"/>
  </si>
  <si>
    <t>81
잡수입</t>
    <phoneticPr fontId="2" type="noConversion"/>
  </si>
  <si>
    <t>315네트워크 및 
홍보사업비</t>
    <phoneticPr fontId="2" type="noConversion"/>
  </si>
  <si>
    <t>812기타예금
이자수입</t>
    <phoneticPr fontId="2" type="noConversion"/>
  </si>
  <si>
    <t>316기타사업비</t>
    <phoneticPr fontId="2" type="noConversion"/>
  </si>
  <si>
    <t>313장애돌봄및휴식지원사업</t>
    <phoneticPr fontId="2" type="noConversion"/>
  </si>
  <si>
    <t>(사무 및 운영물품구입)</t>
    <phoneticPr fontId="2" type="noConversion"/>
  </si>
  <si>
    <t>&lt;장애인가족행복향상&gt;</t>
    <phoneticPr fontId="2" type="noConversion"/>
  </si>
  <si>
    <t>&lt;부모역량강화&gt;</t>
    <phoneticPr fontId="2" type="noConversion"/>
  </si>
  <si>
    <t>&lt;비장애 형제자매&gt;</t>
    <phoneticPr fontId="2" type="noConversion"/>
  </si>
  <si>
    <t>07예비비및기타</t>
    <phoneticPr fontId="2" type="noConversion"/>
  </si>
  <si>
    <t>712반환금</t>
    <phoneticPr fontId="2" type="noConversion"/>
  </si>
  <si>
    <t>71예비비
및기타</t>
    <phoneticPr fontId="2" type="noConversion"/>
  </si>
  <si>
    <t>712 반환금</t>
    <phoneticPr fontId="2" type="noConversion"/>
  </si>
  <si>
    <t>07예비비및
기타</t>
    <phoneticPr fontId="2" type="noConversion"/>
  </si>
  <si>
    <t xml:space="preserve"> 2018 운영보조금 예금이자 반환금 23,296원</t>
    <phoneticPr fontId="2" type="noConversion"/>
  </si>
  <si>
    <t xml:space="preserve"> 31 보조금수입</t>
    <phoneticPr fontId="4" type="noConversion"/>
  </si>
  <si>
    <t xml:space="preserve"> (집단프로그램-펀펀 미술)</t>
    <phoneticPr fontId="2" type="noConversion"/>
  </si>
  <si>
    <t>&lt;인권 워크샵&gt;</t>
    <phoneticPr fontId="2" type="noConversion"/>
  </si>
  <si>
    <t>(단위 : 원)</t>
    <phoneticPr fontId="2" type="noConversion"/>
  </si>
  <si>
    <t>117기타후생비</t>
    <phoneticPr fontId="2" type="noConversion"/>
  </si>
  <si>
    <t xml:space="preserve"> &lt;고용보험&gt;0.9%</t>
    <phoneticPr fontId="2" type="noConversion"/>
  </si>
  <si>
    <t>가. 세입내역</t>
    <phoneticPr fontId="2" type="noConversion"/>
  </si>
  <si>
    <t>산      출      기      초</t>
    <phoneticPr fontId="4" type="noConversion"/>
  </si>
  <si>
    <t xml:space="preserve">         산   출   기   초</t>
    <phoneticPr fontId="2" type="noConversion"/>
  </si>
  <si>
    <t>나. 세출내역</t>
    <phoneticPr fontId="2" type="noConversion"/>
  </si>
  <si>
    <t>315 네트워크 및
 홍보사업비</t>
    <phoneticPr fontId="2" type="noConversion"/>
  </si>
  <si>
    <t>71예비비및
기타</t>
    <phoneticPr fontId="2" type="noConversion"/>
  </si>
  <si>
    <t>13운영비</t>
    <phoneticPr fontId="2" type="noConversion"/>
  </si>
  <si>
    <t xml:space="preserve"> 11인건비</t>
    <phoneticPr fontId="2" type="noConversion"/>
  </si>
  <si>
    <t xml:space="preserve"> 03사업비</t>
    <phoneticPr fontId="2" type="noConversion"/>
  </si>
  <si>
    <t>31사업비</t>
    <phoneticPr fontId="2" type="noConversion"/>
  </si>
  <si>
    <t xml:space="preserve">132수용비및수수료
</t>
    <phoneticPr fontId="2" type="noConversion"/>
  </si>
  <si>
    <t xml:space="preserve">131여 비
</t>
    <phoneticPr fontId="2" type="noConversion"/>
  </si>
  <si>
    <t xml:space="preserve">115퇴직적립금
</t>
    <phoneticPr fontId="2" type="noConversion"/>
  </si>
  <si>
    <t xml:space="preserve"> 111급 여</t>
    <phoneticPr fontId="2" type="noConversion"/>
  </si>
  <si>
    <t xml:space="preserve">81잡수입
</t>
    <phoneticPr fontId="2" type="noConversion"/>
  </si>
  <si>
    <t xml:space="preserve">08잡수입
</t>
    <phoneticPr fontId="4" type="noConversion"/>
  </si>
  <si>
    <t xml:space="preserve">07이월금
</t>
    <phoneticPr fontId="4" type="noConversion"/>
  </si>
  <si>
    <t xml:space="preserve">06전입금
</t>
    <phoneticPr fontId="4" type="noConversion"/>
  </si>
  <si>
    <t xml:space="preserve">04후원금수입
</t>
    <phoneticPr fontId="4" type="noConversion"/>
  </si>
  <si>
    <t xml:space="preserve">61전입금
</t>
    <phoneticPr fontId="4" type="noConversion"/>
  </si>
  <si>
    <t xml:space="preserve">71 이월금
</t>
    <phoneticPr fontId="4" type="noConversion"/>
  </si>
  <si>
    <t xml:space="preserve">03보조금수입
</t>
    <phoneticPr fontId="4" type="noConversion"/>
  </si>
  <si>
    <t xml:space="preserve"> 611법인전입금
</t>
    <phoneticPr fontId="4" type="noConversion"/>
  </si>
  <si>
    <t xml:space="preserve"> 312 시도보조금
</t>
    <phoneticPr fontId="4" type="noConversion"/>
  </si>
  <si>
    <t xml:space="preserve"> &lt;국민연금&gt;4.5%</t>
    <phoneticPr fontId="2" type="noConversion"/>
  </si>
  <si>
    <t xml:space="preserve">312 인식개선 및
 인권관련 사업비
</t>
    <phoneticPr fontId="2" type="noConversion"/>
  </si>
  <si>
    <t>본예산</t>
    <phoneticPr fontId="2" type="noConversion"/>
  </si>
  <si>
    <t>1차추경
예산</t>
    <phoneticPr fontId="2" type="noConversion"/>
  </si>
  <si>
    <t>증감</t>
    <phoneticPr fontId="2" type="noConversion"/>
  </si>
  <si>
    <t>1차추경
예산</t>
    <phoneticPr fontId="4" type="noConversion"/>
  </si>
  <si>
    <t>증감</t>
    <phoneticPr fontId="4" type="noConversion"/>
  </si>
  <si>
    <t>예   산   총   칙</t>
    <phoneticPr fontId="4" type="noConversion"/>
  </si>
  <si>
    <t xml:space="preserve">      1)</t>
    <phoneticPr fontId="4" type="noConversion"/>
  </si>
  <si>
    <t>기관운영을 원활하게 하기 위하여 재원부족시 일시 차입하여 활용하고 차후 상환하도록 한다.</t>
    <phoneticPr fontId="4" type="noConversion"/>
  </si>
  <si>
    <t xml:space="preserve">      2)</t>
    <phoneticPr fontId="4" type="noConversion"/>
  </si>
  <si>
    <t xml:space="preserve">     3)
</t>
    <phoneticPr fontId="4" type="noConversion"/>
  </si>
  <si>
    <t>예산집행함에 있어 기관의 효율성 증대를 위해 동일 항내 목간의 전용은 시설장이 전용하고, 
관간 전용 및 관내 항간 전용은  이사회의 의결을 거치도록 한다.</t>
    <phoneticPr fontId="4" type="noConversion"/>
  </si>
  <si>
    <t xml:space="preserve">     4)</t>
    <phoneticPr fontId="4" type="noConversion"/>
  </si>
  <si>
    <t>기타 예산의 원칙은 사회복지시설 재무회계 규칙(예산의 전용)에 준한다.</t>
    <phoneticPr fontId="4" type="noConversion"/>
  </si>
  <si>
    <t>03보조금
수입</t>
    <phoneticPr fontId="2" type="noConversion"/>
  </si>
  <si>
    <t>313시군구보조금</t>
    <phoneticPr fontId="2" type="noConversion"/>
  </si>
  <si>
    <t>2차추경
예산</t>
    <phoneticPr fontId="2" type="noConversion"/>
  </si>
  <si>
    <t>41후원금
수입</t>
    <phoneticPr fontId="2" type="noConversion"/>
  </si>
  <si>
    <t>2019년도 2차 추가경정 세입·세출 예산액은 176,851,796원으로 한다.</t>
    <phoneticPr fontId="4" type="noConversion"/>
  </si>
  <si>
    <t>2차추경
예산</t>
    <phoneticPr fontId="4" type="noConversion"/>
  </si>
  <si>
    <t>2019년도 익산시장애인가족지원·인권센터 2차 추가경정 세입·세출 세부내역서</t>
    <phoneticPr fontId="2" type="noConversion"/>
  </si>
  <si>
    <t>711전년도이월금</t>
    <phoneticPr fontId="4" type="noConversion"/>
  </si>
  <si>
    <t xml:space="preserve"> 2018 운영보조금 예금이자 수입=23,296원</t>
    <phoneticPr fontId="2" type="noConversion"/>
  </si>
  <si>
    <t>법인 전입금(명절상여금)
  =3,303,500원
 - 센터장         1,250,000원
 - 사무국장      1,077,000원
 - 사회복지사     976,500원
종사자 역량강화 사업비=1,500,000원</t>
    <phoneticPr fontId="2" type="noConversion"/>
  </si>
  <si>
    <t xml:space="preserve"> 무지개다리지원사업=10,000,000</t>
    <phoneticPr fontId="2" type="noConversion"/>
  </si>
  <si>
    <t xml:space="preserve"> 무지개다리지원사업 다가치 희망모아 행복모아 사업비 = 10,000,000원</t>
    <phoneticPr fontId="2" type="noConversion"/>
  </si>
  <si>
    <t>2차추경
예산</t>
    <phoneticPr fontId="4" type="noConversion"/>
  </si>
  <si>
    <t>&lt;종사자역량강화 프로그램&gt;</t>
    <phoneticPr fontId="2" type="noConversion"/>
  </si>
  <si>
    <t>금액</t>
    <phoneticPr fontId="2" type="noConversion"/>
  </si>
  <si>
    <t>비율(%)</t>
    <phoneticPr fontId="2" type="noConversion"/>
  </si>
  <si>
    <r>
      <rPr>
        <b/>
        <sz val="15"/>
        <color theme="1"/>
        <rFont val="굴림"/>
        <family val="3"/>
        <charset val="129"/>
      </rPr>
      <t xml:space="preserve">2019년도 익산시장애인가족지원·인권센터 2차 추가경정 예산 총괄표
</t>
    </r>
    <r>
      <rPr>
        <b/>
        <sz val="10"/>
        <color theme="1"/>
        <rFont val="굴림"/>
        <family val="3"/>
        <charset val="129"/>
      </rPr>
      <t xml:space="preserve"> </t>
    </r>
    <r>
      <rPr>
        <sz val="10"/>
        <color theme="1"/>
        <rFont val="굴림"/>
        <family val="3"/>
        <charset val="129"/>
      </rPr>
      <t xml:space="preserve">  </t>
    </r>
    <r>
      <rPr>
        <sz val="11"/>
        <color theme="1"/>
        <rFont val="굴림"/>
        <family val="3"/>
        <charset val="129"/>
      </rPr>
      <t xml:space="preserve">
                                                                                                                            (단위 : 원)</t>
    </r>
    <phoneticPr fontId="2" type="noConversion"/>
  </si>
  <si>
    <t>센터장 1, 사무국장 1, 사회복지사 1</t>
    <phoneticPr fontId="2" type="noConversion"/>
  </si>
  <si>
    <t>△238,000</t>
    <phoneticPr fontId="2" type="noConversion"/>
  </si>
  <si>
    <t>△482,800</t>
    <phoneticPr fontId="2" type="noConversion"/>
  </si>
  <si>
    <t xml:space="preserve"> △482,800</t>
    <phoneticPr fontId="2" type="noConversion"/>
  </si>
  <si>
    <t xml:space="preserve"> 2019년도 운영보조금
  =162,000,000원
 인건비=97,194,280원 
  - 급여 80,052,000원
  - 퇴직적립금 6,881,000원
  - 사회보험료 7,737,120원
  - 기타후생경비 2,520,000원
 운영비=13,338,880원
  - 여비 262,000원
  - 수용비및수수료 3,258,980원
  - 공공요금 6,298,880원
  - 제세공과금 2,441,820원
  - 차량비 1,077,200원
 사업비=51,471,000원
  - 사례관리및독립생활지원사업비=9,310,000원
  - 인식개선및인권관련사업비=7,561,000원
  - 장애돌봄및휴식지원사업비=18,820,000원
  - 장애인가족역량강화사업비= 8,760,000원
  - 네트워크 및 홍보사업비=7,020,000원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</si>
</sst>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\(#,##0\)"/>
    <numFmt numFmtId="178" formatCode="_-* #,##0.000_-;\-* #,##0.000_-;_-* &quot;-&quot;_-;_-@_-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돋움"/>
      <family val="3"/>
      <charset val="129"/>
    </font>
    <font>
      <sz val="10"/>
      <name val="돋움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7"/>
      <name val="굴림"/>
      <family val="3"/>
      <charset val="129"/>
    </font>
    <font>
      <sz val="11"/>
      <color theme="1"/>
      <name val="굴림"/>
      <family val="3"/>
      <charset val="129"/>
    </font>
    <font>
      <sz val="6.5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8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8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5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b/>
      <sz val="13"/>
      <color theme="1"/>
      <name val="굴림"/>
      <family val="3"/>
      <charset val="129"/>
    </font>
    <font>
      <b/>
      <sz val="13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3"/>
      <name val="돋움"/>
      <family val="3"/>
      <charset val="129"/>
    </font>
    <font>
      <sz val="13"/>
      <name val="맑은 고딕"/>
      <family val="3"/>
      <charset val="129"/>
      <scheme val="minor"/>
    </font>
    <font>
      <sz val="24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8"/>
      <color rgb="FFFF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0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92">
    <xf numFmtId="0" fontId="0" fillId="0" borderId="0" xfId="0">
      <alignment vertical="center"/>
    </xf>
    <xf numFmtId="41" fontId="0" fillId="0" borderId="0" xfId="1" applyFont="1">
      <alignment vertical="center"/>
    </xf>
    <xf numFmtId="176" fontId="5" fillId="0" borderId="0" xfId="4" applyNumberFormat="1" applyFont="1" applyBorder="1" applyAlignment="1">
      <alignment vertical="center"/>
    </xf>
    <xf numFmtId="176" fontId="5" fillId="0" borderId="0" xfId="4" applyNumberFormat="1" applyFont="1" applyBorder="1" applyAlignment="1">
      <alignment horizontal="left" vertical="center"/>
    </xf>
    <xf numFmtId="176" fontId="6" fillId="0" borderId="0" xfId="4" applyNumberFormat="1" applyFont="1" applyBorder="1" applyAlignment="1">
      <alignment vertical="center" wrapText="1"/>
    </xf>
    <xf numFmtId="0" fontId="7" fillId="0" borderId="0" xfId="4" applyNumberFormat="1" applyFont="1" applyBorder="1" applyAlignment="1">
      <alignment vertical="center" wrapText="1"/>
    </xf>
    <xf numFmtId="176" fontId="7" fillId="0" borderId="0" xfId="4" applyNumberFormat="1" applyFont="1" applyBorder="1" applyAlignment="1">
      <alignment horizontal="right" vertical="center" wrapText="1"/>
    </xf>
    <xf numFmtId="176" fontId="7" fillId="0" borderId="0" xfId="4" applyNumberFormat="1" applyFont="1" applyBorder="1" applyAlignment="1">
      <alignment horizontal="center" vertical="center" wrapText="1"/>
    </xf>
    <xf numFmtId="176" fontId="7" fillId="0" borderId="0" xfId="4" applyNumberFormat="1" applyFont="1" applyBorder="1" applyAlignment="1">
      <alignment vertical="center" wrapText="1"/>
    </xf>
    <xf numFmtId="176" fontId="3" fillId="0" borderId="0" xfId="4" applyNumberFormat="1" applyFont="1" applyBorder="1" applyAlignment="1">
      <alignment horizontal="center" vertical="center" wrapText="1"/>
    </xf>
    <xf numFmtId="3" fontId="9" fillId="0" borderId="24" xfId="4" applyNumberFormat="1" applyFont="1" applyBorder="1" applyAlignment="1">
      <alignment horizontal="right" vertical="center" shrinkToFit="1"/>
    </xf>
    <xf numFmtId="0" fontId="10" fillId="0" borderId="40" xfId="4" applyNumberFormat="1" applyFont="1" applyBorder="1" applyAlignment="1">
      <alignment horizontal="center" vertical="center" shrinkToFit="1"/>
    </xf>
    <xf numFmtId="176" fontId="10" fillId="0" borderId="35" xfId="4" applyNumberFormat="1" applyFont="1" applyBorder="1" applyAlignment="1">
      <alignment horizontal="right" vertical="center" shrinkToFit="1"/>
    </xf>
    <xf numFmtId="176" fontId="10" fillId="0" borderId="35" xfId="4" quotePrefix="1" applyNumberFormat="1" applyFont="1" applyBorder="1" applyAlignment="1">
      <alignment horizontal="center" vertical="center" shrinkToFit="1"/>
    </xf>
    <xf numFmtId="176" fontId="10" fillId="0" borderId="35" xfId="4" applyNumberFormat="1" applyFont="1" applyBorder="1" applyAlignment="1">
      <alignment horizontal="center" vertical="center" shrinkToFit="1"/>
    </xf>
    <xf numFmtId="176" fontId="10" fillId="0" borderId="36" xfId="4" applyNumberFormat="1" applyFont="1" applyBorder="1" applyAlignment="1">
      <alignment horizontal="center" vertical="center" shrinkToFit="1"/>
    </xf>
    <xf numFmtId="3" fontId="0" fillId="0" borderId="0" xfId="0" applyNumberFormat="1">
      <alignment vertical="center"/>
    </xf>
    <xf numFmtId="41" fontId="11" fillId="0" borderId="0" xfId="1" applyFont="1">
      <alignment vertical="center"/>
    </xf>
    <xf numFmtId="3" fontId="9" fillId="0" borderId="50" xfId="4" applyNumberFormat="1" applyFont="1" applyBorder="1" applyAlignment="1">
      <alignment horizontal="right" vertical="center" shrinkToFit="1"/>
    </xf>
    <xf numFmtId="0" fontId="10" fillId="0" borderId="41" xfId="4" applyNumberFormat="1" applyFont="1" applyBorder="1" applyAlignment="1">
      <alignment horizontal="center" vertical="center" shrinkToFit="1"/>
    </xf>
    <xf numFmtId="176" fontId="10" fillId="0" borderId="45" xfId="4" applyNumberFormat="1" applyFont="1" applyBorder="1" applyAlignment="1">
      <alignment horizontal="right" vertical="center" shrinkToFit="1"/>
    </xf>
    <xf numFmtId="176" fontId="10" fillId="0" borderId="45" xfId="4" quotePrefix="1" applyNumberFormat="1" applyFont="1" applyBorder="1" applyAlignment="1">
      <alignment horizontal="center" vertical="center" shrinkToFit="1"/>
    </xf>
    <xf numFmtId="176" fontId="10" fillId="0" borderId="45" xfId="4" applyNumberFormat="1" applyFont="1" applyBorder="1" applyAlignment="1">
      <alignment horizontal="center" vertical="center" shrinkToFit="1"/>
    </xf>
    <xf numFmtId="176" fontId="10" fillId="0" borderId="22" xfId="4" applyNumberFormat="1" applyFont="1" applyBorder="1" applyAlignment="1">
      <alignment horizontal="center" vertical="center" shrinkToFit="1"/>
    </xf>
    <xf numFmtId="10" fontId="12" fillId="0" borderId="0" xfId="7" applyNumberFormat="1" applyFont="1">
      <alignment vertical="center"/>
    </xf>
    <xf numFmtId="176" fontId="8" fillId="0" borderId="25" xfId="4" applyNumberFormat="1" applyFont="1" applyBorder="1" applyAlignment="1">
      <alignment horizontal="center" vertical="center" shrinkToFit="1"/>
    </xf>
    <xf numFmtId="176" fontId="8" fillId="0" borderId="2" xfId="4" applyNumberFormat="1" applyFont="1" applyBorder="1" applyAlignment="1">
      <alignment horizontal="center" vertical="center" shrinkToFit="1"/>
    </xf>
    <xf numFmtId="3" fontId="9" fillId="0" borderId="37" xfId="4" applyNumberFormat="1" applyFont="1" applyBorder="1" applyAlignment="1">
      <alignment horizontal="right" vertical="center" shrinkToFit="1"/>
    </xf>
    <xf numFmtId="176" fontId="10" fillId="0" borderId="32" xfId="4" applyNumberFormat="1" applyFont="1" applyBorder="1" applyAlignment="1">
      <alignment horizontal="center" vertical="center" shrinkToFit="1"/>
    </xf>
    <xf numFmtId="9" fontId="10" fillId="0" borderId="32" xfId="4" applyNumberFormat="1" applyFont="1" applyBorder="1" applyAlignment="1">
      <alignment horizontal="center" vertical="center" shrinkToFit="1"/>
    </xf>
    <xf numFmtId="176" fontId="10" fillId="0" borderId="33" xfId="4" applyNumberFormat="1" applyFont="1" applyBorder="1" applyAlignment="1">
      <alignment horizontal="center" vertical="center" shrinkToFit="1"/>
    </xf>
    <xf numFmtId="43" fontId="12" fillId="0" borderId="0" xfId="1" applyNumberFormat="1" applyFont="1">
      <alignment vertical="center"/>
    </xf>
    <xf numFmtId="176" fontId="10" fillId="0" borderId="32" xfId="4" applyNumberFormat="1" applyFont="1" applyFill="1" applyBorder="1" applyAlignment="1">
      <alignment horizontal="center" vertical="center" shrinkToFit="1"/>
    </xf>
    <xf numFmtId="9" fontId="10" fillId="0" borderId="32" xfId="4" applyNumberFormat="1" applyFont="1" applyFill="1" applyBorder="1" applyAlignment="1">
      <alignment horizontal="center" vertical="center" shrinkToFit="1"/>
    </xf>
    <xf numFmtId="176" fontId="10" fillId="0" borderId="33" xfId="4" applyNumberFormat="1" applyFont="1" applyFill="1" applyBorder="1" applyAlignment="1">
      <alignment horizontal="center" vertical="center" shrinkToFit="1"/>
    </xf>
    <xf numFmtId="0" fontId="10" fillId="0" borderId="25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41" fontId="10" fillId="0" borderId="48" xfId="3" applyFont="1" applyFill="1" applyBorder="1" applyAlignment="1">
      <alignment horizontal="left" vertical="center" shrinkToFit="1"/>
    </xf>
    <xf numFmtId="3" fontId="10" fillId="0" borderId="0" xfId="4" applyNumberFormat="1" applyFont="1" applyFill="1" applyBorder="1" applyAlignment="1">
      <alignment horizontal="right" vertical="center" shrinkToFit="1"/>
    </xf>
    <xf numFmtId="176" fontId="10" fillId="0" borderId="0" xfId="4" quotePrefix="1" applyNumberFormat="1" applyFont="1" applyFill="1" applyBorder="1" applyAlignment="1">
      <alignment horizontal="center" vertical="center" shrinkToFit="1"/>
    </xf>
    <xf numFmtId="3" fontId="10" fillId="0" borderId="0" xfId="4" applyNumberFormat="1" applyFont="1" applyFill="1" applyBorder="1" applyAlignment="1">
      <alignment vertical="center" shrinkToFit="1"/>
    </xf>
    <xf numFmtId="176" fontId="10" fillId="0" borderId="0" xfId="4" applyNumberFormat="1" applyFont="1" applyFill="1" applyBorder="1" applyAlignment="1">
      <alignment horizontal="left" vertical="center" shrinkToFit="1"/>
    </xf>
    <xf numFmtId="176" fontId="10" fillId="0" borderId="0" xfId="4" applyNumberFormat="1" applyFont="1" applyFill="1" applyBorder="1" applyAlignment="1">
      <alignment horizontal="center" vertical="center" shrinkToFit="1"/>
    </xf>
    <xf numFmtId="176" fontId="10" fillId="0" borderId="26" xfId="4" applyNumberFormat="1" applyFont="1" applyFill="1" applyBorder="1" applyAlignment="1">
      <alignment vertical="center" shrinkToFit="1"/>
    </xf>
    <xf numFmtId="41" fontId="10" fillId="0" borderId="53" xfId="3" applyFont="1" applyFill="1" applyBorder="1" applyAlignment="1">
      <alignment horizontal="left" vertical="center" shrinkToFit="1"/>
    </xf>
    <xf numFmtId="3" fontId="10" fillId="0" borderId="46" xfId="4" applyNumberFormat="1" applyFont="1" applyFill="1" applyBorder="1" applyAlignment="1">
      <alignment horizontal="right" vertical="center" shrinkToFit="1"/>
    </xf>
    <xf numFmtId="176" fontId="10" fillId="0" borderId="46" xfId="4" quotePrefix="1" applyNumberFormat="1" applyFont="1" applyFill="1" applyBorder="1" applyAlignment="1">
      <alignment horizontal="center" vertical="center" shrinkToFit="1"/>
    </xf>
    <xf numFmtId="3" fontId="10" fillId="0" borderId="46" xfId="4" applyNumberFormat="1" applyFont="1" applyFill="1" applyBorder="1" applyAlignment="1">
      <alignment vertical="center" shrinkToFit="1"/>
    </xf>
    <xf numFmtId="176" fontId="10" fillId="0" borderId="46" xfId="4" applyNumberFormat="1" applyFont="1" applyFill="1" applyBorder="1" applyAlignment="1">
      <alignment horizontal="left" vertical="center" shrinkToFit="1"/>
    </xf>
    <xf numFmtId="176" fontId="10" fillId="0" borderId="46" xfId="4" applyNumberFormat="1" applyFont="1" applyFill="1" applyBorder="1" applyAlignment="1">
      <alignment horizontal="center" vertical="center" shrinkToFit="1"/>
    </xf>
    <xf numFmtId="176" fontId="10" fillId="0" borderId="42" xfId="4" applyNumberFormat="1" applyFont="1" applyFill="1" applyBorder="1" applyAlignment="1">
      <alignment vertical="center" shrinkToFit="1"/>
    </xf>
    <xf numFmtId="41" fontId="14" fillId="0" borderId="0" xfId="1" applyNumberFormat="1" applyFont="1">
      <alignment vertical="center"/>
    </xf>
    <xf numFmtId="3" fontId="9" fillId="0" borderId="32" xfId="4" applyNumberFormat="1" applyFont="1" applyFill="1" applyBorder="1" applyAlignment="1">
      <alignment horizontal="right" vertical="center" shrinkToFit="1"/>
    </xf>
    <xf numFmtId="176" fontId="10" fillId="0" borderId="32" xfId="4" quotePrefix="1" applyNumberFormat="1" applyFont="1" applyFill="1" applyBorder="1" applyAlignment="1">
      <alignment horizontal="center" vertical="center" shrinkToFit="1"/>
    </xf>
    <xf numFmtId="3" fontId="10" fillId="0" borderId="32" xfId="4" applyNumberFormat="1" applyFont="1" applyFill="1" applyBorder="1" applyAlignment="1">
      <alignment vertical="center" shrinkToFit="1"/>
    </xf>
    <xf numFmtId="176" fontId="10" fillId="0" borderId="32" xfId="4" applyNumberFormat="1" applyFont="1" applyFill="1" applyBorder="1" applyAlignment="1">
      <alignment horizontal="left" vertical="center" shrinkToFit="1"/>
    </xf>
    <xf numFmtId="176" fontId="10" fillId="0" borderId="33" xfId="4" applyNumberFormat="1" applyFont="1" applyFill="1" applyBorder="1" applyAlignment="1">
      <alignment vertical="center" shrinkToFit="1"/>
    </xf>
    <xf numFmtId="41" fontId="0" fillId="0" borderId="0" xfId="1" applyFont="1" applyAlignment="1">
      <alignment vertical="center"/>
    </xf>
    <xf numFmtId="3" fontId="9" fillId="0" borderId="0" xfId="4" applyNumberFormat="1" applyFont="1" applyFill="1" applyBorder="1" applyAlignment="1">
      <alignment horizontal="right" vertical="center" shrinkToFit="1"/>
    </xf>
    <xf numFmtId="10" fontId="14" fillId="0" borderId="0" xfId="1" applyNumberFormat="1" applyFont="1" applyAlignment="1">
      <alignment vertical="center"/>
    </xf>
    <xf numFmtId="41" fontId="14" fillId="0" borderId="0" xfId="1" applyFont="1">
      <alignment vertical="center"/>
    </xf>
    <xf numFmtId="3" fontId="10" fillId="0" borderId="0" xfId="8" applyNumberFormat="1" applyFont="1" applyFill="1" applyBorder="1">
      <alignment vertical="center"/>
    </xf>
    <xf numFmtId="0" fontId="10" fillId="0" borderId="26" xfId="8" applyFont="1" applyFill="1" applyBorder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0" borderId="0" xfId="8" applyFont="1" applyFill="1" applyBorder="1">
      <alignment vertical="center"/>
    </xf>
    <xf numFmtId="178" fontId="14" fillId="0" borderId="0" xfId="1" applyNumberFormat="1" applyFont="1">
      <alignment vertical="center"/>
    </xf>
    <xf numFmtId="176" fontId="9" fillId="0" borderId="11" xfId="4" applyNumberFormat="1" applyFont="1" applyBorder="1" applyAlignment="1">
      <alignment horizontal="center" vertical="center" shrinkToFit="1"/>
    </xf>
    <xf numFmtId="3" fontId="9" fillId="0" borderId="54" xfId="4" applyNumberFormat="1" applyFont="1" applyFill="1" applyBorder="1" applyAlignment="1">
      <alignment horizontal="right" vertical="center" shrinkToFit="1"/>
    </xf>
    <xf numFmtId="176" fontId="10" fillId="0" borderId="54" xfId="4" quotePrefix="1" applyNumberFormat="1" applyFont="1" applyFill="1" applyBorder="1" applyAlignment="1">
      <alignment horizontal="center" vertical="center" shrinkToFit="1"/>
    </xf>
    <xf numFmtId="3" fontId="10" fillId="0" borderId="54" xfId="4" applyNumberFormat="1" applyFont="1" applyFill="1" applyBorder="1" applyAlignment="1">
      <alignment vertical="center" shrinkToFit="1"/>
    </xf>
    <xf numFmtId="176" fontId="10" fillId="0" borderId="54" xfId="4" applyNumberFormat="1" applyFont="1" applyBorder="1" applyAlignment="1">
      <alignment horizontal="left" vertical="center" shrinkToFit="1"/>
    </xf>
    <xf numFmtId="176" fontId="10" fillId="0" borderId="54" xfId="4" applyNumberFormat="1" applyFont="1" applyBorder="1" applyAlignment="1">
      <alignment horizontal="center" vertical="center" shrinkToFit="1"/>
    </xf>
    <xf numFmtId="3" fontId="10" fillId="0" borderId="54" xfId="4" applyNumberFormat="1" applyFont="1" applyBorder="1" applyAlignment="1">
      <alignment vertical="center" shrinkToFit="1"/>
    </xf>
    <xf numFmtId="176" fontId="10" fillId="0" borderId="55" xfId="4" applyNumberFormat="1" applyFont="1" applyBorder="1" applyAlignment="1">
      <alignment vertical="center" shrinkToFit="1"/>
    </xf>
    <xf numFmtId="176" fontId="10" fillId="0" borderId="26" xfId="4" applyNumberFormat="1" applyFont="1" applyBorder="1" applyAlignment="1">
      <alignment vertical="center" shrinkToFit="1"/>
    </xf>
    <xf numFmtId="41" fontId="9" fillId="0" borderId="48" xfId="3" applyFont="1" applyBorder="1" applyAlignment="1">
      <alignment horizontal="left" vertical="center" shrinkToFit="1"/>
    </xf>
    <xf numFmtId="0" fontId="9" fillId="0" borderId="47" xfId="3" applyNumberFormat="1" applyFont="1" applyBorder="1" applyAlignment="1">
      <alignment horizontal="left" vertical="center" shrinkToFit="1"/>
    </xf>
    <xf numFmtId="3" fontId="10" fillId="0" borderId="32" xfId="4" applyNumberFormat="1" applyFont="1" applyBorder="1" applyAlignment="1">
      <alignment vertical="center" shrinkToFit="1"/>
    </xf>
    <xf numFmtId="3" fontId="10" fillId="0" borderId="0" xfId="4" applyNumberFormat="1" applyFont="1" applyBorder="1" applyAlignment="1">
      <alignment vertical="center" shrinkToFit="1"/>
    </xf>
    <xf numFmtId="176" fontId="10" fillId="0" borderId="0" xfId="4" applyNumberFormat="1" applyFont="1" applyBorder="1" applyAlignment="1">
      <alignment horizontal="left" vertical="center" shrinkToFit="1"/>
    </xf>
    <xf numFmtId="176" fontId="10" fillId="0" borderId="0" xfId="4" applyNumberFormat="1" applyFont="1" applyBorder="1" applyAlignment="1">
      <alignment horizontal="center" vertical="center" shrinkToFit="1"/>
    </xf>
    <xf numFmtId="43" fontId="0" fillId="0" borderId="0" xfId="1" applyNumberFormat="1" applyFont="1">
      <alignment vertical="center"/>
    </xf>
    <xf numFmtId="0" fontId="10" fillId="0" borderId="48" xfId="2" applyFont="1" applyBorder="1" applyAlignment="1">
      <alignment horizontal="center" vertical="center" shrinkToFit="1"/>
    </xf>
    <xf numFmtId="176" fontId="10" fillId="0" borderId="33" xfId="4" applyNumberFormat="1" applyFont="1" applyBorder="1" applyAlignment="1">
      <alignment vertical="center" shrinkToFit="1"/>
    </xf>
    <xf numFmtId="176" fontId="10" fillId="0" borderId="32" xfId="4" applyNumberFormat="1" applyFont="1" applyBorder="1" applyAlignment="1">
      <alignment horizontal="left" vertical="center" shrinkToFit="1"/>
    </xf>
    <xf numFmtId="41" fontId="0" fillId="0" borderId="0" xfId="1" applyNumberFormat="1" applyFont="1">
      <alignment vertical="center"/>
    </xf>
    <xf numFmtId="3" fontId="10" fillId="0" borderId="1" xfId="4" applyNumberFormat="1" applyFont="1" applyFill="1" applyBorder="1" applyAlignment="1">
      <alignment horizontal="right" vertical="center" shrinkToFit="1"/>
    </xf>
    <xf numFmtId="176" fontId="10" fillId="0" borderId="1" xfId="4" quotePrefix="1" applyNumberFormat="1" applyFont="1" applyFill="1" applyBorder="1" applyAlignment="1">
      <alignment horizontal="center" vertical="center" shrinkToFit="1"/>
    </xf>
    <xf numFmtId="3" fontId="10" fillId="0" borderId="1" xfId="4" applyNumberFormat="1" applyFont="1" applyBorder="1" applyAlignment="1">
      <alignment vertical="center" shrinkToFit="1"/>
    </xf>
    <xf numFmtId="176" fontId="10" fillId="0" borderId="1" xfId="4" applyNumberFormat="1" applyFont="1" applyBorder="1" applyAlignment="1">
      <alignment horizontal="left" vertical="center" shrinkToFit="1"/>
    </xf>
    <xf numFmtId="176" fontId="10" fillId="0" borderId="1" xfId="4" applyNumberFormat="1" applyFont="1" applyBorder="1" applyAlignment="1">
      <alignment horizontal="center" vertical="center" shrinkToFit="1"/>
    </xf>
    <xf numFmtId="176" fontId="10" fillId="0" borderId="20" xfId="4" applyNumberFormat="1" applyFont="1" applyBorder="1" applyAlignment="1">
      <alignment vertical="center" shrinkToFit="1"/>
    </xf>
    <xf numFmtId="3" fontId="9" fillId="0" borderId="14" xfId="4" applyNumberFormat="1" applyFont="1" applyBorder="1" applyAlignment="1">
      <alignment horizontal="right" vertical="center" shrinkToFit="1"/>
    </xf>
    <xf numFmtId="9" fontId="10" fillId="0" borderId="54" xfId="4" applyNumberFormat="1" applyFont="1" applyBorder="1" applyAlignment="1">
      <alignment horizontal="center" vertical="center" shrinkToFit="1"/>
    </xf>
    <xf numFmtId="176" fontId="10" fillId="0" borderId="55" xfId="4" applyNumberFormat="1" applyFont="1" applyBorder="1" applyAlignment="1">
      <alignment horizontal="center" vertical="center" shrinkToFit="1"/>
    </xf>
    <xf numFmtId="176" fontId="9" fillId="0" borderId="32" xfId="4" applyNumberFormat="1" applyFont="1" applyFill="1" applyBorder="1" applyAlignment="1">
      <alignment horizontal="right" vertical="center" shrinkToFit="1"/>
    </xf>
    <xf numFmtId="176" fontId="15" fillId="0" borderId="13" xfId="4" applyNumberFormat="1" applyFont="1" applyBorder="1" applyAlignment="1">
      <alignment vertical="top" wrapText="1" shrinkToFit="1"/>
    </xf>
    <xf numFmtId="9" fontId="10" fillId="0" borderId="0" xfId="4" applyNumberFormat="1" applyFont="1" applyBorder="1" applyAlignment="1">
      <alignment horizontal="center" vertical="center" shrinkToFit="1"/>
    </xf>
    <xf numFmtId="176" fontId="10" fillId="0" borderId="26" xfId="4" applyNumberFormat="1" applyFont="1" applyBorder="1" applyAlignment="1">
      <alignment horizontal="center" vertical="center" shrinkToFit="1"/>
    </xf>
    <xf numFmtId="176" fontId="10" fillId="0" borderId="0" xfId="4" applyNumberFormat="1" applyFont="1" applyBorder="1" applyAlignment="1">
      <alignment horizontal="right" vertical="center" shrinkToFit="1"/>
    </xf>
    <xf numFmtId="3" fontId="10" fillId="0" borderId="0" xfId="4" applyNumberFormat="1" applyFont="1" applyBorder="1" applyAlignment="1">
      <alignment horizontal="center" vertical="center" shrinkToFit="1"/>
    </xf>
    <xf numFmtId="176" fontId="10" fillId="0" borderId="26" xfId="4" applyNumberFormat="1" applyFont="1" applyBorder="1" applyAlignment="1">
      <alignment horizontal="left" vertical="center" shrinkToFit="1"/>
    </xf>
    <xf numFmtId="0" fontId="9" fillId="0" borderId="48" xfId="5" applyNumberFormat="1" applyFont="1" applyFill="1" applyBorder="1" applyAlignment="1">
      <alignment horizontal="left" vertical="center" shrinkToFit="1"/>
    </xf>
    <xf numFmtId="3" fontId="10" fillId="0" borderId="0" xfId="4" applyNumberFormat="1" applyFont="1" applyFill="1" applyBorder="1" applyAlignment="1">
      <alignment horizontal="center" vertical="center" shrinkToFit="1"/>
    </xf>
    <xf numFmtId="3" fontId="10" fillId="0" borderId="46" xfId="4" applyNumberFormat="1" applyFont="1" applyFill="1" applyBorder="1" applyAlignment="1">
      <alignment horizontal="center" vertical="center" shrinkToFit="1"/>
    </xf>
    <xf numFmtId="0" fontId="9" fillId="0" borderId="47" xfId="5" applyNumberFormat="1" applyFont="1" applyFill="1" applyBorder="1" applyAlignment="1">
      <alignment horizontal="left" vertical="center" shrinkToFit="1"/>
    </xf>
    <xf numFmtId="3" fontId="10" fillId="0" borderId="32" xfId="4" applyNumberFormat="1" applyFont="1" applyFill="1" applyBorder="1" applyAlignment="1">
      <alignment horizontal="center" vertical="center" shrinkToFit="1"/>
    </xf>
    <xf numFmtId="3" fontId="10" fillId="0" borderId="46" xfId="4" applyNumberFormat="1" applyFont="1" applyBorder="1" applyAlignment="1">
      <alignment horizontal="center" vertical="center" shrinkToFit="1"/>
    </xf>
    <xf numFmtId="3" fontId="10" fillId="0" borderId="46" xfId="4" applyNumberFormat="1" applyFont="1" applyBorder="1" applyAlignment="1">
      <alignment vertical="center" shrinkToFit="1"/>
    </xf>
    <xf numFmtId="176" fontId="10" fillId="0" borderId="42" xfId="4" applyNumberFormat="1" applyFont="1" applyBorder="1" applyAlignment="1">
      <alignment vertical="center" shrinkToFit="1"/>
    </xf>
    <xf numFmtId="0" fontId="9" fillId="0" borderId="47" xfId="5" applyNumberFormat="1" applyFont="1" applyBorder="1" applyAlignment="1">
      <alignment horizontal="left" vertical="center" shrinkToFit="1"/>
    </xf>
    <xf numFmtId="41" fontId="0" fillId="0" borderId="0" xfId="1" applyFont="1" applyBorder="1">
      <alignment vertical="center"/>
    </xf>
    <xf numFmtId="0" fontId="0" fillId="0" borderId="0" xfId="0" applyBorder="1">
      <alignment vertical="center"/>
    </xf>
    <xf numFmtId="176" fontId="10" fillId="0" borderId="46" xfId="4" applyNumberFormat="1" applyFont="1" applyBorder="1" applyAlignment="1">
      <alignment horizontal="left" vertical="center" shrinkToFit="1"/>
    </xf>
    <xf numFmtId="0" fontId="13" fillId="0" borderId="0" xfId="6" applyFont="1" applyBorder="1" applyAlignment="1">
      <alignment vertical="center" wrapText="1" shrinkToFit="1"/>
    </xf>
    <xf numFmtId="0" fontId="13" fillId="0" borderId="15" xfId="6" applyFont="1" applyBorder="1" applyAlignment="1">
      <alignment vertical="center" shrinkToFit="1"/>
    </xf>
    <xf numFmtId="176" fontId="10" fillId="0" borderId="32" xfId="4" applyNumberFormat="1" applyFont="1" applyBorder="1" applyAlignment="1">
      <alignment horizontal="right" vertical="center" shrinkToFit="1"/>
    </xf>
    <xf numFmtId="3" fontId="10" fillId="0" borderId="32" xfId="4" applyNumberFormat="1" applyFont="1" applyBorder="1" applyAlignment="1">
      <alignment horizontal="center" vertical="center" shrinkToFit="1"/>
    </xf>
    <xf numFmtId="176" fontId="10" fillId="0" borderId="33" xfId="4" applyNumberFormat="1" applyFont="1" applyBorder="1" applyAlignment="1">
      <alignment horizontal="left" vertical="center" shrinkToFit="1"/>
    </xf>
    <xf numFmtId="3" fontId="4" fillId="0" borderId="0" xfId="6" applyNumberFormat="1" applyFont="1" applyBorder="1" applyAlignment="1">
      <alignment vertical="center" shrinkToFit="1"/>
    </xf>
    <xf numFmtId="41" fontId="9" fillId="0" borderId="32" xfId="1" applyFont="1" applyFill="1" applyBorder="1" applyAlignment="1">
      <alignment horizontal="right" vertical="center" shrinkToFit="1"/>
    </xf>
    <xf numFmtId="0" fontId="4" fillId="0" borderId="0" xfId="2" applyFont="1" applyBorder="1" applyAlignment="1">
      <alignment vertical="center" shrinkToFit="1"/>
    </xf>
    <xf numFmtId="176" fontId="10" fillId="0" borderId="0" xfId="4" applyNumberFormat="1" applyFont="1" applyFill="1" applyBorder="1" applyAlignment="1">
      <alignment horizontal="right" vertical="center" shrinkToFit="1"/>
    </xf>
    <xf numFmtId="176" fontId="10" fillId="0" borderId="0" xfId="4" applyNumberFormat="1" applyFont="1" applyFill="1" applyBorder="1" applyAlignment="1">
      <alignment vertical="center" shrinkToFit="1"/>
    </xf>
    <xf numFmtId="176" fontId="10" fillId="0" borderId="0" xfId="4" applyNumberFormat="1" applyFont="1" applyBorder="1" applyAlignment="1">
      <alignment vertical="center" shrinkToFit="1"/>
    </xf>
    <xf numFmtId="176" fontId="10" fillId="0" borderId="46" xfId="4" applyNumberFormat="1" applyFont="1" applyFill="1" applyBorder="1" applyAlignment="1">
      <alignment horizontal="right" vertical="center" shrinkToFit="1"/>
    </xf>
    <xf numFmtId="176" fontId="10" fillId="0" borderId="46" xfId="4" applyNumberFormat="1" applyFont="1" applyFill="1" applyBorder="1" applyAlignment="1">
      <alignment vertical="center" shrinkToFit="1"/>
    </xf>
    <xf numFmtId="176" fontId="10" fillId="0" borderId="32" xfId="4" applyNumberFormat="1" applyFont="1" applyBorder="1" applyAlignment="1">
      <alignment vertical="center" shrinkToFit="1"/>
    </xf>
    <xf numFmtId="0" fontId="13" fillId="0" borderId="15" xfId="6" applyFont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9" fillId="0" borderId="47" xfId="4" applyNumberFormat="1" applyFont="1" applyBorder="1" applyAlignment="1">
      <alignment horizontal="left" vertical="center" shrinkToFit="1"/>
    </xf>
    <xf numFmtId="176" fontId="10" fillId="0" borderId="32" xfId="4" applyNumberFormat="1" applyFont="1" applyFill="1" applyBorder="1" applyAlignment="1">
      <alignment vertical="center" shrinkToFit="1"/>
    </xf>
    <xf numFmtId="0" fontId="9" fillId="0" borderId="47" xfId="4" applyNumberFormat="1" applyFont="1" applyBorder="1" applyAlignment="1">
      <alignment horizontal="left" vertical="center" wrapText="1" shrinkToFit="1"/>
    </xf>
    <xf numFmtId="41" fontId="10" fillId="0" borderId="48" xfId="3" applyFont="1" applyBorder="1" applyAlignment="1">
      <alignment horizontal="left" vertical="center" shrinkToFit="1"/>
    </xf>
    <xf numFmtId="41" fontId="10" fillId="0" borderId="0" xfId="3" applyFont="1" applyBorder="1" applyAlignment="1">
      <alignment horizontal="left" vertical="center" shrinkToFit="1"/>
    </xf>
    <xf numFmtId="41" fontId="10" fillId="0" borderId="1" xfId="3" applyFont="1" applyBorder="1" applyAlignment="1">
      <alignment horizontal="left" vertical="center" shrinkToFit="1"/>
    </xf>
    <xf numFmtId="0" fontId="10" fillId="0" borderId="48" xfId="4" applyNumberFormat="1" applyFont="1" applyBorder="1" applyAlignment="1">
      <alignment horizontal="left" vertical="center" shrinkToFit="1"/>
    </xf>
    <xf numFmtId="42" fontId="10" fillId="0" borderId="53" xfId="4" applyNumberFormat="1" applyFont="1" applyBorder="1" applyAlignment="1">
      <alignment horizontal="left" vertical="center" shrinkToFit="1"/>
    </xf>
    <xf numFmtId="41" fontId="10" fillId="0" borderId="48" xfId="5" applyFont="1" applyFill="1" applyBorder="1" applyAlignment="1">
      <alignment horizontal="left" vertical="center" shrinkToFit="1"/>
    </xf>
    <xf numFmtId="41" fontId="10" fillId="0" borderId="48" xfId="5" applyFont="1" applyBorder="1" applyAlignment="1">
      <alignment horizontal="left" vertical="center" shrinkToFit="1"/>
    </xf>
    <xf numFmtId="42" fontId="10" fillId="0" borderId="48" xfId="4" applyNumberFormat="1" applyFont="1" applyBorder="1" applyAlignment="1">
      <alignment horizontal="left" vertical="center" shrinkToFit="1"/>
    </xf>
    <xf numFmtId="41" fontId="9" fillId="0" borderId="47" xfId="3" applyFont="1" applyFill="1" applyBorder="1" applyAlignment="1">
      <alignment horizontal="left" vertical="center" shrinkToFit="1"/>
    </xf>
    <xf numFmtId="0" fontId="10" fillId="0" borderId="11" xfId="2" applyFont="1" applyBorder="1" applyAlignment="1">
      <alignment horizontal="left" vertical="center"/>
    </xf>
    <xf numFmtId="0" fontId="10" fillId="0" borderId="13" xfId="2" applyFont="1" applyBorder="1" applyAlignment="1">
      <alignment horizontal="left" vertical="center"/>
    </xf>
    <xf numFmtId="41" fontId="18" fillId="0" borderId="0" xfId="1" applyFont="1">
      <alignment vertical="center"/>
    </xf>
    <xf numFmtId="3" fontId="10" fillId="0" borderId="37" xfId="4" applyNumberFormat="1" applyFont="1" applyBorder="1" applyAlignment="1">
      <alignment horizontal="right" vertical="center" shrinkToFit="1"/>
    </xf>
    <xf numFmtId="3" fontId="10" fillId="0" borderId="11" xfId="2" applyNumberFormat="1" applyFont="1" applyBorder="1" applyAlignment="1">
      <alignment horizontal="right" vertical="center" wrapText="1" shrinkToFit="1"/>
    </xf>
    <xf numFmtId="0" fontId="10" fillId="0" borderId="13" xfId="6" applyFont="1" applyBorder="1" applyAlignment="1">
      <alignment horizontal="right" vertical="center" wrapText="1" shrinkToFit="1"/>
    </xf>
    <xf numFmtId="3" fontId="10" fillId="0" borderId="13" xfId="6" applyNumberFormat="1" applyFont="1" applyBorder="1" applyAlignment="1">
      <alignment horizontal="right" vertical="center" wrapText="1" shrinkToFit="1"/>
    </xf>
    <xf numFmtId="0" fontId="10" fillId="0" borderId="13" xfId="2" applyFont="1" applyBorder="1" applyAlignment="1">
      <alignment horizontal="right" vertical="center" wrapText="1" shrinkToFit="1"/>
    </xf>
    <xf numFmtId="3" fontId="10" fillId="0" borderId="11" xfId="6" applyNumberFormat="1" applyFont="1" applyBorder="1" applyAlignment="1">
      <alignment horizontal="right" vertical="center" wrapText="1" shrinkToFit="1"/>
    </xf>
    <xf numFmtId="176" fontId="8" fillId="0" borderId="14" xfId="4" applyNumberFormat="1" applyFont="1" applyBorder="1" applyAlignment="1">
      <alignment horizontal="right" vertical="center" shrinkToFit="1"/>
    </xf>
    <xf numFmtId="176" fontId="8" fillId="0" borderId="50" xfId="4" applyNumberFormat="1" applyFont="1" applyBorder="1" applyAlignment="1">
      <alignment horizontal="right" vertical="center" shrinkToFit="1"/>
    </xf>
    <xf numFmtId="176" fontId="5" fillId="0" borderId="0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54" xfId="0" applyFont="1" applyBorder="1">
      <alignment vertical="center"/>
    </xf>
    <xf numFmtId="0" fontId="17" fillId="0" borderId="2" xfId="0" applyFont="1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/>
    </xf>
    <xf numFmtId="0" fontId="17" fillId="0" borderId="2" xfId="0" applyFont="1" applyBorder="1">
      <alignment vertical="center"/>
    </xf>
    <xf numFmtId="3" fontId="17" fillId="0" borderId="2" xfId="0" applyNumberFormat="1" applyFont="1" applyBorder="1">
      <alignment vertical="center"/>
    </xf>
    <xf numFmtId="0" fontId="17" fillId="0" borderId="55" xfId="0" applyFont="1" applyBorder="1">
      <alignment vertical="center"/>
    </xf>
    <xf numFmtId="0" fontId="17" fillId="0" borderId="6" xfId="0" applyFont="1" applyBorder="1">
      <alignment vertical="center"/>
    </xf>
    <xf numFmtId="3" fontId="17" fillId="0" borderId="6" xfId="0" applyNumberFormat="1" applyFont="1" applyBorder="1" applyAlignment="1">
      <alignment horizontal="right" vertical="center"/>
    </xf>
    <xf numFmtId="3" fontId="17" fillId="0" borderId="6" xfId="0" applyNumberFormat="1" applyFont="1" applyBorder="1">
      <alignment vertical="center"/>
    </xf>
    <xf numFmtId="0" fontId="17" fillId="0" borderId="56" xfId="0" applyFont="1" applyBorder="1">
      <alignment vertical="center"/>
    </xf>
    <xf numFmtId="0" fontId="17" fillId="0" borderId="49" xfId="0" applyFont="1" applyBorder="1">
      <alignment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>
      <alignment vertical="center"/>
    </xf>
    <xf numFmtId="3" fontId="9" fillId="0" borderId="5" xfId="4" applyNumberFormat="1" applyFont="1" applyBorder="1" applyAlignment="1">
      <alignment horizontal="right" vertical="center" shrinkToFit="1"/>
    </xf>
    <xf numFmtId="3" fontId="9" fillId="0" borderId="2" xfId="4" applyNumberFormat="1" applyFont="1" applyBorder="1" applyAlignment="1">
      <alignment horizontal="right" vertical="center" shrinkToFit="1"/>
    </xf>
    <xf numFmtId="3" fontId="10" fillId="0" borderId="13" xfId="4" applyNumberFormat="1" applyFont="1" applyBorder="1" applyAlignment="1">
      <alignment horizontal="right" vertical="center" shrinkToFit="1"/>
    </xf>
    <xf numFmtId="3" fontId="10" fillId="0" borderId="11" xfId="4" applyNumberFormat="1" applyFont="1" applyBorder="1" applyAlignment="1">
      <alignment horizontal="right" vertical="center" shrinkToFit="1"/>
    </xf>
    <xf numFmtId="176" fontId="16" fillId="0" borderId="11" xfId="4" applyNumberFormat="1" applyFont="1" applyBorder="1" applyAlignment="1">
      <alignment horizontal="left" vertical="center"/>
    </xf>
    <xf numFmtId="0" fontId="3" fillId="0" borderId="0" xfId="9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77" fontId="23" fillId="0" borderId="30" xfId="1" applyNumberFormat="1" applyFont="1" applyBorder="1" applyAlignment="1">
      <alignment horizontal="right" vertical="center"/>
    </xf>
    <xf numFmtId="3" fontId="23" fillId="0" borderId="30" xfId="0" applyNumberFormat="1" applyFont="1" applyBorder="1" applyAlignment="1">
      <alignment horizontal="right" vertical="center"/>
    </xf>
    <xf numFmtId="177" fontId="22" fillId="0" borderId="5" xfId="1" applyNumberFormat="1" applyFont="1" applyBorder="1">
      <alignment vertical="center"/>
    </xf>
    <xf numFmtId="0" fontId="22" fillId="0" borderId="5" xfId="0" applyFont="1" applyBorder="1" applyAlignment="1">
      <alignment horizontal="right" vertical="center"/>
    </xf>
    <xf numFmtId="0" fontId="24" fillId="0" borderId="55" xfId="0" applyFont="1" applyBorder="1" applyAlignment="1">
      <alignment horizontal="right" vertical="center"/>
    </xf>
    <xf numFmtId="0" fontId="22" fillId="0" borderId="2" xfId="0" applyFont="1" applyBorder="1">
      <alignment vertical="center"/>
    </xf>
    <xf numFmtId="177" fontId="22" fillId="0" borderId="2" xfId="1" applyNumberFormat="1" applyFont="1" applyBorder="1">
      <alignment vertical="center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3" fontId="22" fillId="0" borderId="2" xfId="0" applyNumberFormat="1" applyFont="1" applyBorder="1">
      <alignment vertical="center"/>
    </xf>
    <xf numFmtId="3" fontId="22" fillId="0" borderId="2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3" fontId="24" fillId="0" borderId="3" xfId="0" applyNumberFormat="1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176" fontId="26" fillId="2" borderId="39" xfId="4" applyNumberFormat="1" applyFont="1" applyFill="1" applyBorder="1" applyAlignment="1">
      <alignment horizontal="center" vertical="center" wrapText="1"/>
    </xf>
    <xf numFmtId="176" fontId="26" fillId="2" borderId="6" xfId="4" applyNumberFormat="1" applyFont="1" applyFill="1" applyBorder="1" applyAlignment="1">
      <alignment horizontal="center" vertical="center" wrapText="1"/>
    </xf>
    <xf numFmtId="3" fontId="28" fillId="0" borderId="3" xfId="4" applyNumberFormat="1" applyFont="1" applyBorder="1" applyAlignment="1">
      <alignment horizontal="right" vertical="center" wrapText="1"/>
    </xf>
    <xf numFmtId="176" fontId="24" fillId="0" borderId="8" xfId="4" applyNumberFormat="1" applyFont="1" applyBorder="1" applyAlignment="1">
      <alignment horizontal="left" vertical="center" wrapText="1"/>
    </xf>
    <xf numFmtId="3" fontId="28" fillId="0" borderId="2" xfId="4" applyNumberFormat="1" applyFont="1" applyBorder="1" applyAlignment="1">
      <alignment horizontal="right" vertical="center" wrapText="1"/>
    </xf>
    <xf numFmtId="3" fontId="24" fillId="0" borderId="2" xfId="4" applyNumberFormat="1" applyFont="1" applyBorder="1" applyAlignment="1">
      <alignment horizontal="right" vertical="center" wrapText="1"/>
    </xf>
    <xf numFmtId="41" fontId="29" fillId="0" borderId="13" xfId="3" applyFont="1" applyBorder="1" applyAlignment="1">
      <alignment vertical="center" shrinkToFit="1"/>
    </xf>
    <xf numFmtId="3" fontId="24" fillId="0" borderId="37" xfId="4" applyNumberFormat="1" applyFont="1" applyBorder="1" applyAlignment="1">
      <alignment horizontal="right" vertical="center" shrinkToFit="1"/>
    </xf>
    <xf numFmtId="41" fontId="24" fillId="0" borderId="10" xfId="3" applyFont="1" applyBorder="1" applyAlignment="1">
      <alignment horizontal="left" vertical="center" wrapText="1"/>
    </xf>
    <xf numFmtId="176" fontId="29" fillId="0" borderId="14" xfId="4" applyNumberFormat="1" applyFont="1" applyBorder="1" applyAlignment="1">
      <alignment horizontal="center" vertical="center" shrinkToFit="1"/>
    </xf>
    <xf numFmtId="41" fontId="29" fillId="0" borderId="11" xfId="3" applyFont="1" applyBorder="1" applyAlignment="1">
      <alignment horizontal="left" vertical="center" wrapText="1"/>
    </xf>
    <xf numFmtId="3" fontId="24" fillId="0" borderId="37" xfId="3" applyNumberFormat="1" applyFont="1" applyBorder="1" applyAlignment="1">
      <alignment horizontal="right" vertical="center" shrinkToFit="1"/>
    </xf>
    <xf numFmtId="176" fontId="29" fillId="0" borderId="13" xfId="4" applyNumberFormat="1" applyFont="1" applyBorder="1" applyAlignment="1">
      <alignment vertical="center" shrinkToFit="1"/>
    </xf>
    <xf numFmtId="41" fontId="24" fillId="0" borderId="60" xfId="3" applyFont="1" applyBorder="1" applyAlignment="1">
      <alignment horizontal="left" vertical="center" wrapText="1"/>
    </xf>
    <xf numFmtId="3" fontId="24" fillId="0" borderId="37" xfId="4" applyNumberFormat="1" applyFont="1" applyBorder="1" applyAlignment="1">
      <alignment horizontal="right" vertical="center" wrapText="1"/>
    </xf>
    <xf numFmtId="41" fontId="29" fillId="0" borderId="2" xfId="3" applyFont="1" applyBorder="1" applyAlignment="1">
      <alignment horizontal="center" vertical="center" shrinkToFit="1"/>
    </xf>
    <xf numFmtId="41" fontId="29" fillId="0" borderId="2" xfId="3" applyFont="1" applyBorder="1" applyAlignment="1">
      <alignment horizontal="left" vertical="center" shrinkToFit="1"/>
    </xf>
    <xf numFmtId="3" fontId="28" fillId="0" borderId="2" xfId="3" applyNumberFormat="1" applyFont="1" applyBorder="1" applyAlignment="1">
      <alignment horizontal="right" vertical="center" wrapText="1"/>
    </xf>
    <xf numFmtId="41" fontId="29" fillId="0" borderId="25" xfId="3" applyFont="1" applyBorder="1" applyAlignment="1">
      <alignment vertical="center" shrinkToFit="1"/>
    </xf>
    <xf numFmtId="3" fontId="24" fillId="0" borderId="2" xfId="3" applyNumberFormat="1" applyFont="1" applyBorder="1" applyAlignment="1">
      <alignment horizontal="right" vertical="center" wrapText="1"/>
    </xf>
    <xf numFmtId="0" fontId="24" fillId="0" borderId="26" xfId="9" applyFont="1" applyBorder="1">
      <alignment vertical="center"/>
    </xf>
    <xf numFmtId="41" fontId="29" fillId="0" borderId="59" xfId="3" applyFont="1" applyBorder="1" applyAlignment="1">
      <alignment vertical="center" shrinkToFit="1"/>
    </xf>
    <xf numFmtId="41" fontId="29" fillId="0" borderId="14" xfId="3" applyFont="1" applyBorder="1" applyAlignment="1">
      <alignment vertical="center" wrapText="1" shrinkToFit="1"/>
    </xf>
    <xf numFmtId="3" fontId="28" fillId="0" borderId="10" xfId="3" applyNumberFormat="1" applyFont="1" applyBorder="1" applyAlignment="1">
      <alignment horizontal="left" vertical="center" wrapText="1"/>
    </xf>
    <xf numFmtId="176" fontId="24" fillId="0" borderId="15" xfId="4" applyNumberFormat="1" applyFont="1" applyBorder="1" applyAlignment="1">
      <alignment horizontal="center" vertical="center" shrinkToFit="1"/>
    </xf>
    <xf numFmtId="3" fontId="24" fillId="0" borderId="3" xfId="3" applyNumberFormat="1" applyFont="1" applyBorder="1" applyAlignment="1">
      <alignment horizontal="right" vertical="center" wrapText="1"/>
    </xf>
    <xf numFmtId="3" fontId="24" fillId="0" borderId="8" xfId="3" applyNumberFormat="1" applyFont="1" applyBorder="1" applyAlignment="1">
      <alignment horizontal="right" vertical="center" wrapText="1"/>
    </xf>
    <xf numFmtId="41" fontId="29" fillId="0" borderId="11" xfId="3" applyFont="1" applyBorder="1" applyAlignment="1">
      <alignment vertical="center" wrapText="1" shrinkToFit="1"/>
    </xf>
    <xf numFmtId="3" fontId="24" fillId="0" borderId="33" xfId="3" applyNumberFormat="1" applyFont="1" applyBorder="1" applyAlignment="1">
      <alignment horizontal="left" vertical="center" wrapText="1" shrinkToFit="1"/>
    </xf>
    <xf numFmtId="3" fontId="28" fillId="0" borderId="10" xfId="3" applyNumberFormat="1" applyFont="1" applyBorder="1" applyAlignment="1">
      <alignment horizontal="right" vertical="center" wrapText="1"/>
    </xf>
    <xf numFmtId="3" fontId="24" fillId="0" borderId="10" xfId="3" applyNumberFormat="1" applyFont="1" applyBorder="1" applyAlignment="1">
      <alignment horizontal="right" vertical="center" wrapText="1"/>
    </xf>
    <xf numFmtId="176" fontId="29" fillId="0" borderId="37" xfId="4" applyNumberFormat="1" applyFont="1" applyBorder="1" applyAlignment="1">
      <alignment horizontal="left" vertical="center" wrapText="1" shrinkToFit="1"/>
    </xf>
    <xf numFmtId="3" fontId="24" fillId="0" borderId="37" xfId="3" applyNumberFormat="1" applyFont="1" applyBorder="1" applyAlignment="1">
      <alignment horizontal="right" vertical="center" wrapText="1"/>
    </xf>
    <xf numFmtId="3" fontId="24" fillId="0" borderId="33" xfId="3" applyNumberFormat="1" applyFont="1" applyBorder="1" applyAlignment="1">
      <alignment horizontal="right" vertical="center" wrapText="1"/>
    </xf>
    <xf numFmtId="41" fontId="29" fillId="0" borderId="23" xfId="3" applyFont="1" applyBorder="1" applyAlignment="1">
      <alignment vertical="center" shrinkToFit="1"/>
    </xf>
    <xf numFmtId="0" fontId="22" fillId="0" borderId="6" xfId="0" applyFont="1" applyBorder="1" applyAlignment="1">
      <alignment horizontal="left" vertical="center" wrapText="1"/>
    </xf>
    <xf numFmtId="3" fontId="24" fillId="0" borderId="61" xfId="3" applyNumberFormat="1" applyFont="1" applyBorder="1" applyAlignment="1">
      <alignment horizontal="right" vertical="center" shrinkToFit="1"/>
    </xf>
    <xf numFmtId="3" fontId="24" fillId="0" borderId="6" xfId="4" applyNumberFormat="1" applyFont="1" applyBorder="1" applyAlignment="1">
      <alignment horizontal="right" vertical="center" wrapText="1"/>
    </xf>
    <xf numFmtId="3" fontId="24" fillId="0" borderId="49" xfId="3" applyNumberFormat="1" applyFont="1" applyBorder="1" applyAlignment="1">
      <alignment horizontal="left" vertical="center" wrapText="1" shrinkToFit="1"/>
    </xf>
    <xf numFmtId="0" fontId="22" fillId="0" borderId="6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/>
    </xf>
    <xf numFmtId="3" fontId="24" fillId="0" borderId="17" xfId="0" applyNumberFormat="1" applyFont="1" applyBorder="1" applyAlignment="1">
      <alignment horizontal="right" vertical="center"/>
    </xf>
    <xf numFmtId="0" fontId="10" fillId="0" borderId="47" xfId="4" applyNumberFormat="1" applyFont="1" applyBorder="1" applyAlignment="1">
      <alignment horizontal="center" vertical="center" shrinkToFit="1"/>
    </xf>
    <xf numFmtId="0" fontId="9" fillId="0" borderId="47" xfId="4" applyNumberFormat="1" applyFont="1" applyFill="1" applyBorder="1" applyAlignment="1">
      <alignment horizontal="left" vertical="center" shrinkToFit="1"/>
    </xf>
    <xf numFmtId="3" fontId="10" fillId="0" borderId="13" xfId="2" applyNumberFormat="1" applyFont="1" applyBorder="1" applyAlignment="1">
      <alignment vertical="center" shrinkToFit="1"/>
    </xf>
    <xf numFmtId="3" fontId="10" fillId="0" borderId="3" xfId="2" applyNumberFormat="1" applyFont="1" applyBorder="1" applyAlignment="1">
      <alignment vertical="center" shrinkToFit="1"/>
    </xf>
    <xf numFmtId="3" fontId="10" fillId="0" borderId="11" xfId="2" applyNumberFormat="1" applyFont="1" applyBorder="1" applyAlignment="1">
      <alignment vertical="center" shrinkToFit="1"/>
    </xf>
    <xf numFmtId="3" fontId="10" fillId="0" borderId="11" xfId="3" applyNumberFormat="1" applyFont="1" applyBorder="1" applyAlignment="1">
      <alignment vertical="center" shrinkToFit="1"/>
    </xf>
    <xf numFmtId="3" fontId="10" fillId="0" borderId="13" xfId="2" applyNumberFormat="1" applyFont="1" applyBorder="1" applyAlignment="1">
      <alignment horizontal="right" vertical="center" shrinkToFit="1"/>
    </xf>
    <xf numFmtId="0" fontId="9" fillId="0" borderId="48" xfId="4" applyNumberFormat="1" applyFont="1" applyFill="1" applyBorder="1" applyAlignment="1">
      <alignment horizontal="left" vertical="center" shrinkToFit="1"/>
    </xf>
    <xf numFmtId="3" fontId="9" fillId="0" borderId="0" xfId="8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3" fontId="9" fillId="0" borderId="2" xfId="2" applyNumberFormat="1" applyFont="1" applyBorder="1" applyAlignment="1">
      <alignment vertical="center" shrinkToFit="1"/>
    </xf>
    <xf numFmtId="0" fontId="25" fillId="0" borderId="31" xfId="8" applyFont="1" applyBorder="1">
      <alignment vertical="center"/>
    </xf>
    <xf numFmtId="3" fontId="9" fillId="0" borderId="32" xfId="8" applyNumberFormat="1" applyFont="1" applyBorder="1">
      <alignment vertical="center"/>
    </xf>
    <xf numFmtId="3" fontId="10" fillId="0" borderId="32" xfId="3" applyNumberFormat="1" applyFont="1" applyBorder="1" applyAlignment="1">
      <alignment vertical="center"/>
    </xf>
    <xf numFmtId="0" fontId="10" fillId="0" borderId="32" xfId="8" applyFont="1" applyBorder="1">
      <alignment vertical="center"/>
    </xf>
    <xf numFmtId="0" fontId="25" fillId="0" borderId="32" xfId="8" applyFont="1" applyBorder="1" applyAlignment="1">
      <alignment vertical="center"/>
    </xf>
    <xf numFmtId="0" fontId="25" fillId="0" borderId="33" xfId="8" applyFont="1" applyBorder="1" applyAlignment="1">
      <alignment vertical="center"/>
    </xf>
    <xf numFmtId="3" fontId="9" fillId="0" borderId="3" xfId="2" applyNumberFormat="1" applyFont="1" applyBorder="1" applyAlignment="1">
      <alignment vertical="center" shrinkToFit="1"/>
    </xf>
    <xf numFmtId="0" fontId="14" fillId="0" borderId="3" xfId="0" applyFont="1" applyBorder="1" applyAlignment="1">
      <alignment horizontal="right" vertical="center" shrinkToFit="1"/>
    </xf>
    <xf numFmtId="0" fontId="25" fillId="0" borderId="46" xfId="8" applyFont="1" applyBorder="1" applyAlignment="1">
      <alignment vertical="center"/>
    </xf>
    <xf numFmtId="0" fontId="25" fillId="0" borderId="42" xfId="8" applyFont="1" applyBorder="1" applyAlignment="1">
      <alignment vertical="center"/>
    </xf>
    <xf numFmtId="0" fontId="17" fillId="0" borderId="3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52" xfId="2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/>
    </xf>
    <xf numFmtId="3" fontId="10" fillId="0" borderId="17" xfId="2" applyNumberFormat="1" applyFont="1" applyBorder="1" applyAlignment="1">
      <alignment vertical="center" shrinkToFit="1"/>
    </xf>
    <xf numFmtId="0" fontId="14" fillId="0" borderId="17" xfId="0" applyFont="1" applyBorder="1" applyAlignment="1">
      <alignment horizontal="right" vertical="center" shrinkToFit="1"/>
    </xf>
    <xf numFmtId="0" fontId="10" fillId="0" borderId="31" xfId="4" applyNumberFormat="1" applyFont="1" applyBorder="1" applyAlignment="1">
      <alignment horizontal="center" vertical="center" shrinkToFit="1"/>
    </xf>
    <xf numFmtId="176" fontId="10" fillId="0" borderId="54" xfId="4" applyNumberFormat="1" applyFont="1" applyBorder="1" applyAlignment="1">
      <alignment horizontal="right" vertical="center" shrinkToFit="1"/>
    </xf>
    <xf numFmtId="3" fontId="10" fillId="0" borderId="13" xfId="6" applyNumberFormat="1" applyFont="1" applyBorder="1" applyAlignment="1">
      <alignment horizontal="right" vertical="center" shrinkToFit="1"/>
    </xf>
    <xf numFmtId="0" fontId="10" fillId="0" borderId="25" xfId="6" applyFont="1" applyBorder="1" applyAlignment="1">
      <alignment horizontal="center" vertical="center" shrinkToFit="1"/>
    </xf>
    <xf numFmtId="3" fontId="10" fillId="0" borderId="13" xfId="6" applyNumberFormat="1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3" fontId="10" fillId="0" borderId="11" xfId="6" applyNumberFormat="1" applyFont="1" applyBorder="1" applyAlignment="1">
      <alignment vertical="center" shrinkToFit="1"/>
    </xf>
    <xf numFmtId="3" fontId="9" fillId="0" borderId="32" xfId="8" applyNumberFormat="1" applyFont="1" applyFill="1" applyBorder="1" applyAlignment="1">
      <alignment horizontal="right" vertical="center"/>
    </xf>
    <xf numFmtId="3" fontId="10" fillId="0" borderId="32" xfId="5" applyNumberFormat="1" applyFont="1" applyFill="1" applyBorder="1" applyAlignment="1">
      <alignment vertical="center"/>
    </xf>
    <xf numFmtId="0" fontId="10" fillId="0" borderId="32" xfId="8" applyFont="1" applyFill="1" applyBorder="1">
      <alignment vertical="center"/>
    </xf>
    <xf numFmtId="0" fontId="10" fillId="0" borderId="53" xfId="8" applyFont="1" applyBorder="1" applyAlignment="1">
      <alignment horizontal="left" vertical="center"/>
    </xf>
    <xf numFmtId="3" fontId="10" fillId="0" borderId="46" xfId="8" applyNumberFormat="1" applyFont="1" applyFill="1" applyBorder="1" applyAlignment="1">
      <alignment horizontal="right" vertical="center"/>
    </xf>
    <xf numFmtId="3" fontId="10" fillId="0" borderId="46" xfId="5" applyNumberFormat="1" applyFont="1" applyBorder="1" applyAlignment="1">
      <alignment vertical="center"/>
    </xf>
    <xf numFmtId="0" fontId="10" fillId="0" borderId="46" xfId="8" applyFont="1" applyFill="1" applyBorder="1">
      <alignment vertical="center"/>
    </xf>
    <xf numFmtId="3" fontId="10" fillId="0" borderId="32" xfId="8" applyNumberFormat="1" applyFont="1" applyFill="1" applyBorder="1">
      <alignment vertical="center"/>
    </xf>
    <xf numFmtId="3" fontId="10" fillId="0" borderId="0" xfId="5" applyNumberFormat="1" applyFont="1" applyFill="1" applyBorder="1" applyAlignment="1">
      <alignment vertical="center"/>
    </xf>
    <xf numFmtId="0" fontId="14" fillId="0" borderId="15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wrapText="1" shrinkToFit="1"/>
    </xf>
    <xf numFmtId="0" fontId="14" fillId="0" borderId="13" xfId="0" applyFont="1" applyBorder="1" applyAlignment="1">
      <alignment horizontal="left" vertical="center" wrapText="1" shrinkToFit="1"/>
    </xf>
    <xf numFmtId="0" fontId="10" fillId="0" borderId="13" xfId="2" applyFont="1" applyBorder="1" applyAlignment="1">
      <alignment vertical="center" shrinkToFit="1"/>
    </xf>
    <xf numFmtId="0" fontId="10" fillId="0" borderId="15" xfId="2" applyFont="1" applyBorder="1" applyAlignment="1">
      <alignment vertical="center" shrinkToFit="1"/>
    </xf>
    <xf numFmtId="0" fontId="14" fillId="0" borderId="15" xfId="0" applyFont="1" applyBorder="1" applyAlignment="1">
      <alignment horizontal="right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0" fillId="0" borderId="12" xfId="6" applyFont="1" applyBorder="1" applyAlignment="1">
      <alignment horizontal="center" vertical="center" shrinkToFit="1"/>
    </xf>
    <xf numFmtId="42" fontId="10" fillId="0" borderId="48" xfId="4" applyNumberFormat="1" applyFont="1" applyFill="1" applyBorder="1" applyAlignment="1">
      <alignment horizontal="left" vertical="center" shrinkToFit="1"/>
    </xf>
    <xf numFmtId="176" fontId="10" fillId="0" borderId="11" xfId="2" applyNumberFormat="1" applyFont="1" applyBorder="1" applyAlignment="1">
      <alignment vertical="center" shrinkToFit="1"/>
    </xf>
    <xf numFmtId="42" fontId="10" fillId="0" borderId="53" xfId="4" applyNumberFormat="1" applyFont="1" applyFill="1" applyBorder="1" applyAlignment="1">
      <alignment horizontal="left" vertical="center" shrinkToFit="1"/>
    </xf>
    <xf numFmtId="0" fontId="10" fillId="0" borderId="3" xfId="2" applyFont="1" applyBorder="1" applyAlignment="1">
      <alignment vertical="center" shrinkToFit="1"/>
    </xf>
    <xf numFmtId="0" fontId="14" fillId="0" borderId="7" xfId="0" applyFont="1" applyBorder="1">
      <alignment vertical="center"/>
    </xf>
    <xf numFmtId="0" fontId="14" fillId="0" borderId="3" xfId="0" applyFont="1" applyBorder="1">
      <alignment vertical="center"/>
    </xf>
    <xf numFmtId="41" fontId="29" fillId="0" borderId="12" xfId="3" applyFont="1" applyBorder="1" applyAlignment="1">
      <alignment vertical="center" shrinkToFit="1"/>
    </xf>
    <xf numFmtId="41" fontId="29" fillId="0" borderId="11" xfId="3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 shrinkToFit="1"/>
    </xf>
    <xf numFmtId="176" fontId="10" fillId="0" borderId="46" xfId="4" applyNumberFormat="1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left" vertical="center" wrapText="1" shrinkToFit="1"/>
    </xf>
    <xf numFmtId="3" fontId="28" fillId="0" borderId="37" xfId="3" applyNumberFormat="1" applyFont="1" applyBorder="1" applyAlignment="1">
      <alignment horizontal="right" vertical="center" shrinkToFit="1"/>
    </xf>
    <xf numFmtId="176" fontId="21" fillId="3" borderId="39" xfId="4" applyNumberFormat="1" applyFont="1" applyFill="1" applyBorder="1" applyAlignment="1">
      <alignment horizontal="center" vertical="center"/>
    </xf>
    <xf numFmtId="176" fontId="21" fillId="3" borderId="6" xfId="4" applyNumberFormat="1" applyFont="1" applyFill="1" applyBorder="1" applyAlignment="1">
      <alignment horizontal="center" vertical="center"/>
    </xf>
    <xf numFmtId="42" fontId="10" fillId="0" borderId="53" xfId="4" applyNumberFormat="1" applyFont="1" applyBorder="1" applyAlignment="1">
      <alignment horizontal="left" vertical="center"/>
    </xf>
    <xf numFmtId="176" fontId="16" fillId="0" borderId="19" xfId="4" applyNumberFormat="1" applyFont="1" applyBorder="1" applyAlignment="1">
      <alignment horizontal="left" vertical="center" shrinkToFit="1"/>
    </xf>
    <xf numFmtId="176" fontId="16" fillId="0" borderId="11" xfId="4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176" fontId="10" fillId="0" borderId="46" xfId="4" applyNumberFormat="1" applyFont="1" applyBorder="1" applyAlignment="1">
      <alignment horizontal="center" vertical="center" shrinkToFit="1"/>
    </xf>
    <xf numFmtId="0" fontId="10" fillId="0" borderId="13" xfId="6" applyFont="1" applyBorder="1" applyAlignment="1">
      <alignment horizontal="left" vertical="center"/>
    </xf>
    <xf numFmtId="3" fontId="23" fillId="0" borderId="30" xfId="1" applyNumberFormat="1" applyFont="1" applyBorder="1" applyAlignment="1">
      <alignment horizontal="right" vertical="center"/>
    </xf>
    <xf numFmtId="3" fontId="22" fillId="0" borderId="3" xfId="1" applyNumberFormat="1" applyFont="1" applyBorder="1" applyAlignment="1">
      <alignment horizontal="right" vertical="center"/>
    </xf>
    <xf numFmtId="3" fontId="22" fillId="0" borderId="2" xfId="1" applyNumberFormat="1" applyFont="1" applyBorder="1" applyAlignment="1">
      <alignment horizontal="right" vertical="center"/>
    </xf>
    <xf numFmtId="0" fontId="22" fillId="0" borderId="2" xfId="1" applyNumberFormat="1" applyFont="1" applyBorder="1" applyAlignment="1">
      <alignment horizontal="right" vertical="center"/>
    </xf>
    <xf numFmtId="3" fontId="22" fillId="0" borderId="6" xfId="1" applyNumberFormat="1" applyFont="1" applyBorder="1" applyAlignment="1">
      <alignment horizontal="right" vertical="center"/>
    </xf>
    <xf numFmtId="3" fontId="28" fillId="0" borderId="30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4" fillId="0" borderId="63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/>
    </xf>
    <xf numFmtId="3" fontId="24" fillId="0" borderId="11" xfId="4" applyNumberFormat="1" applyFont="1" applyBorder="1" applyAlignment="1">
      <alignment horizontal="right" vertical="center" wrapText="1"/>
    </xf>
    <xf numFmtId="3" fontId="9" fillId="0" borderId="13" xfId="4" applyNumberFormat="1" applyFont="1" applyBorder="1" applyAlignment="1">
      <alignment horizontal="right" vertical="center" shrinkToFit="1"/>
    </xf>
    <xf numFmtId="3" fontId="9" fillId="0" borderId="2" xfId="0" applyNumberFormat="1" applyFont="1" applyBorder="1">
      <alignment vertical="center"/>
    </xf>
    <xf numFmtId="3" fontId="10" fillId="0" borderId="2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0" fontId="0" fillId="0" borderId="0" xfId="0" applyAlignment="1"/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1" fontId="29" fillId="0" borderId="12" xfId="3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3" fontId="22" fillId="0" borderId="11" xfId="1" applyNumberFormat="1" applyFont="1" applyBorder="1" applyAlignment="1">
      <alignment horizontal="right" vertical="center"/>
    </xf>
    <xf numFmtId="0" fontId="24" fillId="0" borderId="60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0" fontId="28" fillId="0" borderId="64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176" fontId="21" fillId="2" borderId="19" xfId="4" applyNumberFormat="1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176" fontId="21" fillId="2" borderId="18" xfId="4" applyNumberFormat="1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176" fontId="21" fillId="2" borderId="18" xfId="4" applyNumberFormat="1" applyFont="1" applyFill="1" applyBorder="1" applyAlignment="1">
      <alignment horizontal="center" vertical="center" wrapText="1"/>
    </xf>
    <xf numFmtId="176" fontId="21" fillId="2" borderId="13" xfId="4" applyNumberFormat="1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60" xfId="0" applyFont="1" applyBorder="1" applyAlignment="1">
      <alignment horizontal="right" vertical="center"/>
    </xf>
    <xf numFmtId="0" fontId="24" fillId="0" borderId="58" xfId="0" applyFont="1" applyBorder="1" applyAlignment="1">
      <alignment horizontal="right" vertical="center"/>
    </xf>
    <xf numFmtId="177" fontId="22" fillId="0" borderId="11" xfId="1" applyNumberFormat="1" applyFont="1" applyBorder="1" applyAlignment="1">
      <alignment vertical="center"/>
    </xf>
    <xf numFmtId="177" fontId="22" fillId="0" borderId="17" xfId="1" applyNumberFormat="1" applyFont="1" applyBorder="1" applyAlignment="1">
      <alignment vertical="center"/>
    </xf>
    <xf numFmtId="0" fontId="22" fillId="2" borderId="17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vertical="center"/>
    </xf>
    <xf numFmtId="0" fontId="20" fillId="2" borderId="36" xfId="0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176" fontId="21" fillId="2" borderId="12" xfId="4" applyNumberFormat="1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41" fontId="29" fillId="0" borderId="57" xfId="3" applyFont="1" applyBorder="1" applyAlignment="1">
      <alignment vertical="center" wrapText="1"/>
    </xf>
    <xf numFmtId="41" fontId="29" fillId="0" borderId="12" xfId="3" applyFont="1" applyBorder="1" applyAlignment="1">
      <alignment vertical="center"/>
    </xf>
    <xf numFmtId="176" fontId="21" fillId="0" borderId="31" xfId="4" applyNumberFormat="1" applyFont="1" applyBorder="1" applyAlignment="1">
      <alignment horizontal="center" vertical="center" shrinkToFit="1"/>
    </xf>
    <xf numFmtId="176" fontId="21" fillId="0" borderId="14" xfId="4" applyNumberFormat="1" applyFont="1" applyBorder="1" applyAlignment="1">
      <alignment horizontal="center" vertical="center" shrinkToFit="1"/>
    </xf>
    <xf numFmtId="41" fontId="29" fillId="0" borderId="11" xfId="3" applyFont="1" applyBorder="1" applyAlignment="1">
      <alignment vertical="center" wrapText="1"/>
    </xf>
    <xf numFmtId="0" fontId="0" fillId="0" borderId="3" xfId="0" applyBorder="1" applyAlignment="1">
      <alignment vertical="center"/>
    </xf>
    <xf numFmtId="176" fontId="21" fillId="0" borderId="59" xfId="4" applyNumberFormat="1" applyFont="1" applyBorder="1" applyAlignment="1">
      <alignment horizontal="center" vertical="center" wrapText="1"/>
    </xf>
    <xf numFmtId="176" fontId="21" fillId="0" borderId="46" xfId="4" applyNumberFormat="1" applyFont="1" applyBorder="1" applyAlignment="1">
      <alignment horizontal="center" vertical="center" wrapText="1"/>
    </xf>
    <xf numFmtId="176" fontId="21" fillId="0" borderId="16" xfId="4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176" fontId="26" fillId="2" borderId="44" xfId="4" applyNumberFormat="1" applyFont="1" applyFill="1" applyBorder="1" applyAlignment="1">
      <alignment horizontal="center" vertical="center" wrapText="1"/>
    </xf>
    <xf numFmtId="176" fontId="26" fillId="2" borderId="45" xfId="4" applyNumberFormat="1" applyFont="1" applyFill="1" applyBorder="1" applyAlignment="1">
      <alignment horizontal="center" vertical="center" wrapText="1"/>
    </xf>
    <xf numFmtId="176" fontId="26" fillId="2" borderId="50" xfId="4" applyNumberFormat="1" applyFont="1" applyFill="1" applyBorder="1" applyAlignment="1">
      <alignment horizontal="center" vertical="center" wrapText="1"/>
    </xf>
    <xf numFmtId="176" fontId="26" fillId="2" borderId="28" xfId="4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176" fontId="26" fillId="3" borderId="18" xfId="4" applyNumberFormat="1" applyFont="1" applyFill="1" applyBorder="1" applyAlignment="1">
      <alignment horizontal="center" vertical="center" wrapText="1"/>
    </xf>
    <xf numFmtId="176" fontId="26" fillId="3" borderId="17" xfId="4" applyNumberFormat="1" applyFont="1" applyFill="1" applyBorder="1" applyAlignment="1">
      <alignment horizontal="center" vertical="center" wrapText="1"/>
    </xf>
    <xf numFmtId="176" fontId="27" fillId="2" borderId="27" xfId="4" applyNumberFormat="1" applyFont="1" applyFill="1" applyBorder="1" applyAlignment="1">
      <alignment horizontal="center" vertical="center" wrapText="1"/>
    </xf>
    <xf numFmtId="176" fontId="27" fillId="2" borderId="58" xfId="4" applyNumberFormat="1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1" fontId="29" fillId="0" borderId="57" xfId="3" applyFont="1" applyBorder="1" applyAlignment="1">
      <alignment vertical="center" wrapText="1" shrinkToFit="1"/>
    </xf>
    <xf numFmtId="41" fontId="29" fillId="0" borderId="12" xfId="3" applyFont="1" applyBorder="1" applyAlignment="1">
      <alignment vertical="center" shrinkToFit="1"/>
    </xf>
    <xf numFmtId="41" fontId="29" fillId="0" borderId="7" xfId="3" applyFont="1" applyBorder="1" applyAlignment="1">
      <alignment vertical="center" shrinkToFit="1"/>
    </xf>
    <xf numFmtId="41" fontId="21" fillId="0" borderId="31" xfId="3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176" fontId="29" fillId="0" borderId="11" xfId="4" applyNumberFormat="1" applyFont="1" applyBorder="1" applyAlignment="1">
      <alignment vertical="center" wrapText="1"/>
    </xf>
    <xf numFmtId="176" fontId="29" fillId="0" borderId="3" xfId="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7" fillId="0" borderId="57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17" fillId="0" borderId="43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0" fillId="0" borderId="11" xfId="2" applyFont="1" applyBorder="1" applyAlignment="1">
      <alignment horizontal="left" vertical="center" wrapText="1" shrinkToFit="1"/>
    </xf>
    <xf numFmtId="0" fontId="10" fillId="0" borderId="13" xfId="2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horizontal="left" vertical="center" shrinkToFit="1"/>
    </xf>
    <xf numFmtId="176" fontId="10" fillId="0" borderId="46" xfId="4" applyNumberFormat="1" applyFont="1" applyBorder="1" applyAlignment="1">
      <alignment horizontal="center" vertical="center" shrinkToFit="1"/>
    </xf>
    <xf numFmtId="176" fontId="8" fillId="0" borderId="41" xfId="4" applyNumberFormat="1" applyFont="1" applyBorder="1" applyAlignment="1">
      <alignment horizontal="center" vertical="center" shrinkToFit="1"/>
    </xf>
    <xf numFmtId="176" fontId="8" fillId="0" borderId="50" xfId="4" applyNumberFormat="1" applyFont="1" applyBorder="1" applyAlignment="1">
      <alignment horizontal="center" vertical="center" shrinkToFit="1"/>
    </xf>
    <xf numFmtId="0" fontId="10" fillId="0" borderId="11" xfId="6" applyFont="1" applyBorder="1" applyAlignment="1">
      <alignment horizontal="left" vertical="center" wrapText="1" shrinkToFit="1"/>
    </xf>
    <xf numFmtId="0" fontId="10" fillId="0" borderId="13" xfId="6" applyFont="1" applyBorder="1" applyAlignment="1">
      <alignment horizontal="left" vertical="center" wrapText="1" shrinkToFit="1"/>
    </xf>
    <xf numFmtId="176" fontId="10" fillId="0" borderId="0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0" fillId="0" borderId="46" xfId="4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76" fontId="10" fillId="0" borderId="46" xfId="4" applyNumberFormat="1" applyFont="1" applyBorder="1" applyAlignment="1">
      <alignment horizontal="center" vertical="center"/>
    </xf>
    <xf numFmtId="41" fontId="10" fillId="0" borderId="11" xfId="3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shrinkToFit="1"/>
    </xf>
    <xf numFmtId="0" fontId="10" fillId="0" borderId="11" xfId="6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176" fontId="21" fillId="3" borderId="44" xfId="4" applyNumberFormat="1" applyFont="1" applyFill="1" applyBorder="1" applyAlignment="1">
      <alignment horizontal="center" vertical="center"/>
    </xf>
    <xf numFmtId="176" fontId="21" fillId="3" borderId="45" xfId="4" applyNumberFormat="1" applyFont="1" applyFill="1" applyBorder="1" applyAlignment="1">
      <alignment horizontal="center" vertical="center"/>
    </xf>
    <xf numFmtId="176" fontId="21" fillId="3" borderId="50" xfId="4" applyNumberFormat="1" applyFont="1" applyFill="1" applyBorder="1" applyAlignment="1">
      <alignment horizontal="center" vertical="center"/>
    </xf>
    <xf numFmtId="176" fontId="21" fillId="2" borderId="28" xfId="4" applyNumberFormat="1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176" fontId="21" fillId="3" borderId="18" xfId="4" applyNumberFormat="1" applyFont="1" applyFill="1" applyBorder="1" applyAlignment="1">
      <alignment horizontal="center" vertical="center" wrapText="1"/>
    </xf>
    <xf numFmtId="176" fontId="21" fillId="3" borderId="17" xfId="4" applyNumberFormat="1" applyFont="1" applyFill="1" applyBorder="1" applyAlignment="1">
      <alignment horizontal="center" vertical="center" wrapText="1"/>
    </xf>
    <xf numFmtId="0" fontId="28" fillId="3" borderId="51" xfId="4" applyNumberFormat="1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176" fontId="8" fillId="0" borderId="34" xfId="4" applyNumberFormat="1" applyFont="1" applyBorder="1" applyAlignment="1">
      <alignment horizontal="center" vertical="center" shrinkToFit="1"/>
    </xf>
    <xf numFmtId="176" fontId="8" fillId="0" borderId="35" xfId="4" applyNumberFormat="1" applyFont="1" applyBorder="1" applyAlignment="1">
      <alignment horizontal="center" vertical="center" shrinkToFit="1"/>
    </xf>
    <xf numFmtId="176" fontId="8" fillId="0" borderId="24" xfId="4" applyNumberFormat="1" applyFont="1" applyBorder="1" applyAlignment="1">
      <alignment horizontal="center" vertical="center" shrinkToFit="1"/>
    </xf>
    <xf numFmtId="176" fontId="16" fillId="0" borderId="11" xfId="4" applyNumberFormat="1" applyFont="1" applyBorder="1" applyAlignment="1">
      <alignment horizontal="left" vertical="center" wrapText="1" shrinkToFit="1"/>
    </xf>
    <xf numFmtId="0" fontId="14" fillId="0" borderId="13" xfId="0" applyFont="1" applyBorder="1" applyAlignment="1">
      <alignment vertical="center" shrinkToFit="1"/>
    </xf>
    <xf numFmtId="0" fontId="17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3" fontId="40" fillId="0" borderId="13" xfId="4" applyNumberFormat="1" applyFont="1" applyBorder="1" applyAlignment="1">
      <alignment horizontal="right" vertical="center" shrinkToFit="1"/>
    </xf>
    <xf numFmtId="3" fontId="40" fillId="0" borderId="11" xfId="2" applyNumberFormat="1" applyFont="1" applyBorder="1" applyAlignment="1">
      <alignment horizontal="right" vertical="center" wrapText="1" shrinkToFit="1"/>
    </xf>
    <xf numFmtId="3" fontId="22" fillId="0" borderId="3" xfId="0" applyNumberFormat="1" applyFont="1" applyBorder="1" applyAlignment="1">
      <alignment horizontal="right" vertical="center"/>
    </xf>
  </cellXfs>
  <cellStyles count="10">
    <cellStyle name="백분율" xfId="7" builtinId="5"/>
    <cellStyle name="쉼표 [0]" xfId="1" builtinId="6"/>
    <cellStyle name="쉼표 [0] 2" xfId="3"/>
    <cellStyle name="쉼표 [0] 4" xfId="5"/>
    <cellStyle name="표준" xfId="0" builtinId="0"/>
    <cellStyle name="표준 2" xfId="2"/>
    <cellStyle name="표준 4" xfId="6"/>
    <cellStyle name="표준_2007 예산(2006. 12. 27)" xfId="9"/>
    <cellStyle name="표준_Book2" xfId="8"/>
    <cellStyle name="표준_복지관 예산안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E15" sqref="E15"/>
    </sheetView>
  </sheetViews>
  <sheetFormatPr defaultRowHeight="16.5"/>
  <sheetData>
    <row r="1" spans="1:13" s="326" customFormat="1" ht="122.25" customHeight="1">
      <c r="A1" s="343" t="s">
        <v>194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s="327" customFormat="1" ht="30.75" customHeight="1">
      <c r="A2" s="333" t="s">
        <v>195</v>
      </c>
      <c r="B2" s="335" t="s">
        <v>196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2"/>
    </row>
    <row r="3" spans="1:13" s="327" customFormat="1" ht="21.75" customHeight="1">
      <c r="A3" s="333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s="327" customFormat="1" ht="21.75" customHeight="1">
      <c r="A4" s="333" t="s">
        <v>197</v>
      </c>
      <c r="B4" s="345" t="s">
        <v>206</v>
      </c>
      <c r="C4" s="345"/>
      <c r="D4" s="345"/>
      <c r="E4" s="345"/>
      <c r="F4" s="345"/>
      <c r="G4" s="345"/>
      <c r="H4" s="345"/>
      <c r="I4" s="345"/>
      <c r="J4" s="345"/>
      <c r="K4" s="345"/>
      <c r="L4" s="334"/>
      <c r="M4" s="332"/>
    </row>
    <row r="5" spans="1:13" s="327" customFormat="1" ht="21.75" customHeight="1">
      <c r="A5" s="333"/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</row>
    <row r="6" spans="1:13" s="327" customFormat="1" ht="51.75" customHeight="1">
      <c r="A6" s="336" t="s">
        <v>198</v>
      </c>
      <c r="B6" s="346" t="s">
        <v>199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3" s="328" customFormat="1" ht="21.75" customHeight="1">
      <c r="A7" s="333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</row>
    <row r="8" spans="1:13" s="328" customFormat="1" ht="21.75" customHeight="1">
      <c r="A8" s="333" t="s">
        <v>200</v>
      </c>
      <c r="B8" s="335" t="s">
        <v>201</v>
      </c>
      <c r="C8" s="335"/>
      <c r="D8" s="335"/>
      <c r="E8" s="335"/>
      <c r="F8" s="335"/>
      <c r="G8" s="335"/>
      <c r="H8" s="335"/>
      <c r="I8" s="335"/>
      <c r="J8" s="335"/>
      <c r="K8" s="335"/>
      <c r="L8" s="334"/>
      <c r="M8" s="332"/>
    </row>
  </sheetData>
  <mergeCells count="3">
    <mergeCell ref="A1:M1"/>
    <mergeCell ref="B4:K4"/>
    <mergeCell ref="B6:M6"/>
  </mergeCells>
  <phoneticPr fontId="2" type="noConversion"/>
  <pageMargins left="0.86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E23" sqref="E23"/>
    </sheetView>
  </sheetViews>
  <sheetFormatPr defaultRowHeight="16.5"/>
  <cols>
    <col min="1" max="1" width="9.625" customWidth="1"/>
    <col min="2" max="2" width="10" customWidth="1"/>
    <col min="3" max="3" width="13.5" customWidth="1"/>
    <col min="4" max="6" width="13.625" customWidth="1"/>
    <col min="7" max="7" width="10" customWidth="1"/>
    <col min="8" max="8" width="7.25" customWidth="1"/>
  </cols>
  <sheetData>
    <row r="1" spans="1:8" ht="67.5" customHeight="1" thickBot="1">
      <c r="A1" s="347" t="s">
        <v>218</v>
      </c>
      <c r="B1" s="348"/>
      <c r="C1" s="348"/>
      <c r="D1" s="348"/>
      <c r="E1" s="348"/>
      <c r="F1" s="348"/>
      <c r="G1" s="348"/>
      <c r="H1" s="348"/>
    </row>
    <row r="2" spans="1:8" ht="30.75" customHeight="1" thickBot="1">
      <c r="A2" s="349" t="s">
        <v>105</v>
      </c>
      <c r="B2" s="350"/>
      <c r="C2" s="350"/>
      <c r="D2" s="350"/>
      <c r="E2" s="350"/>
      <c r="F2" s="350"/>
      <c r="G2" s="350"/>
      <c r="H2" s="351"/>
    </row>
    <row r="3" spans="1:8" ht="20.100000000000001" customHeight="1">
      <c r="A3" s="352" t="s">
        <v>0</v>
      </c>
      <c r="B3" s="354" t="s">
        <v>1</v>
      </c>
      <c r="C3" s="354" t="s">
        <v>2</v>
      </c>
      <c r="D3" s="356" t="s">
        <v>189</v>
      </c>
      <c r="E3" s="356" t="s">
        <v>190</v>
      </c>
      <c r="F3" s="356" t="s">
        <v>204</v>
      </c>
      <c r="G3" s="358" t="s">
        <v>191</v>
      </c>
      <c r="H3" s="359"/>
    </row>
    <row r="4" spans="1:8" ht="20.100000000000001" customHeight="1" thickBot="1">
      <c r="A4" s="353"/>
      <c r="B4" s="355"/>
      <c r="C4" s="355"/>
      <c r="D4" s="355"/>
      <c r="E4" s="357"/>
      <c r="F4" s="357"/>
      <c r="G4" s="341" t="s">
        <v>216</v>
      </c>
      <c r="H4" s="342" t="s">
        <v>217</v>
      </c>
    </row>
    <row r="5" spans="1:8" ht="27" customHeight="1" thickBot="1">
      <c r="A5" s="362" t="s">
        <v>107</v>
      </c>
      <c r="B5" s="363"/>
      <c r="C5" s="363"/>
      <c r="D5" s="176">
        <f>D6+D10+D15+D18+D21+D24</f>
        <v>165351796</v>
      </c>
      <c r="E5" s="177">
        <f>E6+E10+E15+E18+E21+E24</f>
        <v>175351796</v>
      </c>
      <c r="F5" s="177">
        <f>F6+F10+F15+F18+F21+F24</f>
        <v>176851796</v>
      </c>
      <c r="G5" s="316">
        <v>1500000</v>
      </c>
      <c r="H5" s="340">
        <v>0.8</v>
      </c>
    </row>
    <row r="6" spans="1:8" ht="20.100000000000001" customHeight="1">
      <c r="A6" s="364" t="s">
        <v>109</v>
      </c>
      <c r="B6" s="366" t="s">
        <v>110</v>
      </c>
      <c r="C6" s="366"/>
      <c r="D6" s="178">
        <f>D7</f>
        <v>0</v>
      </c>
      <c r="E6" s="179">
        <v>0</v>
      </c>
      <c r="F6" s="179">
        <v>0</v>
      </c>
      <c r="G6" s="317">
        <v>0</v>
      </c>
      <c r="H6" s="318">
        <v>0</v>
      </c>
    </row>
    <row r="7" spans="1:8" ht="20.100000000000001" customHeight="1">
      <c r="A7" s="365"/>
      <c r="B7" s="360" t="s">
        <v>112</v>
      </c>
      <c r="C7" s="181" t="s">
        <v>3</v>
      </c>
      <c r="D7" s="182">
        <f>D8+D9</f>
        <v>0</v>
      </c>
      <c r="E7" s="181">
        <v>0</v>
      </c>
      <c r="F7" s="181">
        <v>0</v>
      </c>
      <c r="G7" s="319">
        <v>0</v>
      </c>
      <c r="H7" s="180">
        <v>0</v>
      </c>
    </row>
    <row r="8" spans="1:8" ht="20.100000000000001" customHeight="1">
      <c r="A8" s="365"/>
      <c r="B8" s="361"/>
      <c r="C8" s="181" t="s">
        <v>114</v>
      </c>
      <c r="D8" s="182">
        <v>0</v>
      </c>
      <c r="E8" s="181">
        <v>0</v>
      </c>
      <c r="F8" s="181">
        <v>0</v>
      </c>
      <c r="G8" s="319">
        <v>0</v>
      </c>
      <c r="H8" s="180">
        <v>0</v>
      </c>
    </row>
    <row r="9" spans="1:8" ht="20.100000000000001" customHeight="1">
      <c r="A9" s="365"/>
      <c r="B9" s="361"/>
      <c r="C9" s="181" t="s">
        <v>116</v>
      </c>
      <c r="D9" s="182">
        <v>0</v>
      </c>
      <c r="E9" s="185">
        <v>0</v>
      </c>
      <c r="F9" s="185">
        <v>0</v>
      </c>
      <c r="G9" s="319">
        <v>0</v>
      </c>
      <c r="H9" s="180">
        <v>0</v>
      </c>
    </row>
    <row r="10" spans="1:8" ht="20.100000000000001" customHeight="1">
      <c r="A10" s="367" t="s">
        <v>202</v>
      </c>
      <c r="B10" s="361" t="s">
        <v>110</v>
      </c>
      <c r="C10" s="361"/>
      <c r="D10" s="182">
        <f>D11</f>
        <v>162000000</v>
      </c>
      <c r="E10" s="186">
        <f>E11</f>
        <v>172000000</v>
      </c>
      <c r="F10" s="186">
        <f>F11</f>
        <v>172000000</v>
      </c>
      <c r="G10" s="320">
        <v>0</v>
      </c>
      <c r="H10" s="180">
        <v>0</v>
      </c>
    </row>
    <row r="11" spans="1:8" ht="20.100000000000001" customHeight="1">
      <c r="A11" s="365"/>
      <c r="B11" s="360" t="s">
        <v>119</v>
      </c>
      <c r="C11" s="181" t="s">
        <v>3</v>
      </c>
      <c r="D11" s="182">
        <f>D12+D13</f>
        <v>162000000</v>
      </c>
      <c r="E11" s="185">
        <f>E12+E13+E14</f>
        <v>172000000</v>
      </c>
      <c r="F11" s="185">
        <f>F12+F13+F14</f>
        <v>172000000</v>
      </c>
      <c r="G11" s="320">
        <v>0</v>
      </c>
      <c r="H11" s="180">
        <v>0</v>
      </c>
    </row>
    <row r="12" spans="1:8" ht="20.100000000000001" customHeight="1">
      <c r="A12" s="365"/>
      <c r="B12" s="361"/>
      <c r="C12" s="181" t="s">
        <v>121</v>
      </c>
      <c r="D12" s="182">
        <v>48600000</v>
      </c>
      <c r="E12" s="182">
        <v>48600000</v>
      </c>
      <c r="F12" s="182">
        <v>48600000</v>
      </c>
      <c r="G12" s="320">
        <v>0</v>
      </c>
      <c r="H12" s="180">
        <v>0</v>
      </c>
    </row>
    <row r="13" spans="1:8" ht="20.100000000000001" customHeight="1">
      <c r="A13" s="365"/>
      <c r="B13" s="361"/>
      <c r="C13" s="181" t="s">
        <v>203</v>
      </c>
      <c r="D13" s="182">
        <v>113400000</v>
      </c>
      <c r="E13" s="182">
        <v>113400000</v>
      </c>
      <c r="F13" s="182">
        <v>113400000</v>
      </c>
      <c r="G13" s="320">
        <v>0</v>
      </c>
      <c r="H13" s="180"/>
    </row>
    <row r="14" spans="1:8" ht="20.100000000000001" customHeight="1">
      <c r="A14" s="365"/>
      <c r="B14" s="361"/>
      <c r="C14" s="181" t="s">
        <v>123</v>
      </c>
      <c r="D14" s="182">
        <v>0</v>
      </c>
      <c r="E14" s="185">
        <v>10000000</v>
      </c>
      <c r="F14" s="185">
        <v>10000000</v>
      </c>
      <c r="G14" s="320">
        <v>0</v>
      </c>
      <c r="H14" s="180">
        <v>0</v>
      </c>
    </row>
    <row r="15" spans="1:8" ht="20.100000000000001" customHeight="1">
      <c r="A15" s="367" t="s">
        <v>124</v>
      </c>
      <c r="B15" s="361" t="s">
        <v>110</v>
      </c>
      <c r="C15" s="361"/>
      <c r="D15" s="182">
        <f>D16</f>
        <v>0</v>
      </c>
      <c r="E15" s="183">
        <f>E17</f>
        <v>0</v>
      </c>
      <c r="F15" s="183">
        <f>F17</f>
        <v>0</v>
      </c>
      <c r="G15" s="319">
        <v>0</v>
      </c>
      <c r="H15" s="180">
        <v>0</v>
      </c>
    </row>
    <row r="16" spans="1:8" ht="20.100000000000001" customHeight="1">
      <c r="A16" s="365"/>
      <c r="B16" s="360" t="s">
        <v>205</v>
      </c>
      <c r="C16" s="181" t="s">
        <v>3</v>
      </c>
      <c r="D16" s="182">
        <f>D17</f>
        <v>0</v>
      </c>
      <c r="E16" s="181">
        <v>0</v>
      </c>
      <c r="F16" s="181">
        <v>0</v>
      </c>
      <c r="G16" s="319">
        <v>0</v>
      </c>
      <c r="H16" s="180">
        <v>0</v>
      </c>
    </row>
    <row r="17" spans="1:8" ht="20.100000000000001" customHeight="1">
      <c r="A17" s="365"/>
      <c r="B17" s="361"/>
      <c r="C17" s="181" t="s">
        <v>55</v>
      </c>
      <c r="D17" s="182">
        <v>0</v>
      </c>
      <c r="E17" s="181">
        <v>0</v>
      </c>
      <c r="F17" s="181">
        <v>0</v>
      </c>
      <c r="G17" s="319">
        <v>0</v>
      </c>
      <c r="H17" s="180">
        <v>0</v>
      </c>
    </row>
    <row r="18" spans="1:8" ht="20.100000000000001" customHeight="1">
      <c r="A18" s="367" t="s">
        <v>128</v>
      </c>
      <c r="B18" s="361" t="s">
        <v>110</v>
      </c>
      <c r="C18" s="361"/>
      <c r="D18" s="182">
        <v>3303500</v>
      </c>
      <c r="E18" s="186">
        <f>E20</f>
        <v>3303500</v>
      </c>
      <c r="F18" s="186">
        <f>F20</f>
        <v>4803500</v>
      </c>
      <c r="G18" s="320">
        <v>1500000</v>
      </c>
      <c r="H18" s="180">
        <v>45</v>
      </c>
    </row>
    <row r="19" spans="1:8" ht="20.100000000000001" customHeight="1">
      <c r="A19" s="365"/>
      <c r="B19" s="360" t="s">
        <v>130</v>
      </c>
      <c r="C19" s="181" t="s">
        <v>3</v>
      </c>
      <c r="D19" s="182">
        <v>3303500</v>
      </c>
      <c r="E19" s="185">
        <v>3303500</v>
      </c>
      <c r="F19" s="185">
        <v>4803500</v>
      </c>
      <c r="G19" s="320">
        <v>1500000</v>
      </c>
      <c r="H19" s="180">
        <v>45</v>
      </c>
    </row>
    <row r="20" spans="1:8" ht="20.100000000000001" customHeight="1">
      <c r="A20" s="365"/>
      <c r="B20" s="361"/>
      <c r="C20" s="181" t="s">
        <v>132</v>
      </c>
      <c r="D20" s="182">
        <v>3303500</v>
      </c>
      <c r="E20" s="185">
        <v>3303500</v>
      </c>
      <c r="F20" s="185">
        <v>4803500</v>
      </c>
      <c r="G20" s="320">
        <v>1500000</v>
      </c>
      <c r="H20" s="180">
        <v>45</v>
      </c>
    </row>
    <row r="21" spans="1:8" ht="20.100000000000001" customHeight="1">
      <c r="A21" s="367" t="s">
        <v>134</v>
      </c>
      <c r="B21" s="361" t="s">
        <v>110</v>
      </c>
      <c r="C21" s="361"/>
      <c r="D21" s="182">
        <v>23296</v>
      </c>
      <c r="E21" s="185">
        <f>E23</f>
        <v>23296</v>
      </c>
      <c r="F21" s="185">
        <f>F23</f>
        <v>23296</v>
      </c>
      <c r="G21" s="320">
        <f>D21-E21</f>
        <v>0</v>
      </c>
      <c r="H21" s="180">
        <v>0</v>
      </c>
    </row>
    <row r="22" spans="1:8" ht="20.100000000000001" customHeight="1">
      <c r="A22" s="365"/>
      <c r="B22" s="360" t="s">
        <v>137</v>
      </c>
      <c r="C22" s="181" t="s">
        <v>3</v>
      </c>
      <c r="D22" s="182">
        <v>23296</v>
      </c>
      <c r="E22" s="185">
        <v>23296</v>
      </c>
      <c r="F22" s="185">
        <v>23296</v>
      </c>
      <c r="G22" s="320">
        <f>D22-E22</f>
        <v>0</v>
      </c>
      <c r="H22" s="180">
        <v>0</v>
      </c>
    </row>
    <row r="23" spans="1:8" ht="28.5" customHeight="1">
      <c r="A23" s="365"/>
      <c r="B23" s="361"/>
      <c r="C23" s="188" t="s">
        <v>139</v>
      </c>
      <c r="D23" s="182">
        <v>23296</v>
      </c>
      <c r="E23" s="185">
        <v>23296</v>
      </c>
      <c r="F23" s="185">
        <v>23296</v>
      </c>
      <c r="G23" s="320">
        <f>D23-E23</f>
        <v>0</v>
      </c>
      <c r="H23" s="180">
        <v>0</v>
      </c>
    </row>
    <row r="24" spans="1:8" ht="20.100000000000001" customHeight="1">
      <c r="A24" s="367" t="s">
        <v>140</v>
      </c>
      <c r="B24" s="361" t="s">
        <v>110</v>
      </c>
      <c r="C24" s="361"/>
      <c r="D24" s="182">
        <f>D25</f>
        <v>25000</v>
      </c>
      <c r="E24" s="185">
        <f>E25</f>
        <v>25000</v>
      </c>
      <c r="F24" s="185">
        <f>F25</f>
        <v>25000</v>
      </c>
      <c r="G24" s="319">
        <v>0</v>
      </c>
      <c r="H24" s="180">
        <v>0</v>
      </c>
    </row>
    <row r="25" spans="1:8" ht="20.100000000000001" customHeight="1">
      <c r="A25" s="365"/>
      <c r="B25" s="360" t="s">
        <v>142</v>
      </c>
      <c r="C25" s="181" t="s">
        <v>3</v>
      </c>
      <c r="D25" s="182">
        <v>25000</v>
      </c>
      <c r="E25" s="185">
        <f>E26+E27</f>
        <v>25000</v>
      </c>
      <c r="F25" s="185">
        <f>F26+F27</f>
        <v>25000</v>
      </c>
      <c r="G25" s="319">
        <v>0</v>
      </c>
      <c r="H25" s="180">
        <v>0</v>
      </c>
    </row>
    <row r="26" spans="1:8" ht="17.25" customHeight="1">
      <c r="A26" s="365"/>
      <c r="B26" s="361"/>
      <c r="C26" s="370" t="s">
        <v>56</v>
      </c>
      <c r="D26" s="378">
        <v>25000</v>
      </c>
      <c r="E26" s="372">
        <v>25000</v>
      </c>
      <c r="F26" s="372">
        <v>25000</v>
      </c>
      <c r="G26" s="374">
        <v>0</v>
      </c>
      <c r="H26" s="376">
        <v>0</v>
      </c>
    </row>
    <row r="27" spans="1:8" ht="10.5" customHeight="1" thickBot="1">
      <c r="A27" s="368"/>
      <c r="B27" s="369"/>
      <c r="C27" s="371"/>
      <c r="D27" s="379"/>
      <c r="E27" s="373"/>
      <c r="F27" s="373"/>
      <c r="G27" s="375"/>
      <c r="H27" s="377"/>
    </row>
  </sheetData>
  <mergeCells count="34">
    <mergeCell ref="F26:F27"/>
    <mergeCell ref="E26:E27"/>
    <mergeCell ref="G26:G27"/>
    <mergeCell ref="H26:H27"/>
    <mergeCell ref="D26:D27"/>
    <mergeCell ref="A15:A17"/>
    <mergeCell ref="B15:C15"/>
    <mergeCell ref="B16:B17"/>
    <mergeCell ref="A18:A20"/>
    <mergeCell ref="B18:C18"/>
    <mergeCell ref="B19:B20"/>
    <mergeCell ref="A21:A23"/>
    <mergeCell ref="B21:C21"/>
    <mergeCell ref="B22:B23"/>
    <mergeCell ref="A24:A27"/>
    <mergeCell ref="B24:C24"/>
    <mergeCell ref="B25:B27"/>
    <mergeCell ref="C26:C27"/>
    <mergeCell ref="B11:B14"/>
    <mergeCell ref="A5:C5"/>
    <mergeCell ref="A6:A9"/>
    <mergeCell ref="B6:C6"/>
    <mergeCell ref="B7:B9"/>
    <mergeCell ref="A10:A14"/>
    <mergeCell ref="B10:C10"/>
    <mergeCell ref="A1:H1"/>
    <mergeCell ref="A2:H2"/>
    <mergeCell ref="A3:A4"/>
    <mergeCell ref="B3:B4"/>
    <mergeCell ref="C3:C4"/>
    <mergeCell ref="D3:D4"/>
    <mergeCell ref="E3:E4"/>
    <mergeCell ref="G3:H3"/>
    <mergeCell ref="F3:F4"/>
  </mergeCells>
  <phoneticPr fontId="2" type="noConversion"/>
  <pageMargins left="0.26" right="0.11811023622047245" top="0.74" bottom="0.23622047244094491" header="0.28000000000000003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F23" sqref="F23"/>
    </sheetView>
  </sheetViews>
  <sheetFormatPr defaultRowHeight="16.5"/>
  <cols>
    <col min="1" max="1" width="8.375" customWidth="1"/>
    <col min="2" max="2" width="8.875" customWidth="1"/>
    <col min="3" max="3" width="15.25" customWidth="1"/>
    <col min="4" max="6" width="13.625" customWidth="1"/>
    <col min="7" max="7" width="10.375" customWidth="1"/>
    <col min="8" max="8" width="6.75" customWidth="1"/>
  </cols>
  <sheetData>
    <row r="1" spans="1:8" ht="67.5" customHeight="1" thickBot="1">
      <c r="A1" s="347" t="s">
        <v>218</v>
      </c>
      <c r="B1" s="348"/>
      <c r="C1" s="348"/>
      <c r="D1" s="348"/>
      <c r="E1" s="348"/>
      <c r="F1" s="348"/>
      <c r="G1" s="348"/>
      <c r="H1" s="348"/>
    </row>
    <row r="2" spans="1:8" ht="20.100000000000001" customHeight="1" thickBot="1">
      <c r="A2" s="349" t="s">
        <v>106</v>
      </c>
      <c r="B2" s="381"/>
      <c r="C2" s="381"/>
      <c r="D2" s="381"/>
      <c r="E2" s="381"/>
      <c r="F2" s="381"/>
      <c r="G2" s="381"/>
      <c r="H2" s="382"/>
    </row>
    <row r="3" spans="1:8" ht="20.100000000000001" customHeight="1">
      <c r="A3" s="352" t="s">
        <v>0</v>
      </c>
      <c r="B3" s="354" t="s">
        <v>1</v>
      </c>
      <c r="C3" s="354" t="s">
        <v>2</v>
      </c>
      <c r="D3" s="356" t="s">
        <v>189</v>
      </c>
      <c r="E3" s="356" t="s">
        <v>190</v>
      </c>
      <c r="F3" s="356" t="s">
        <v>204</v>
      </c>
      <c r="G3" s="358" t="s">
        <v>191</v>
      </c>
      <c r="H3" s="359"/>
    </row>
    <row r="4" spans="1:8" ht="20.100000000000001" customHeight="1" thickBot="1">
      <c r="A4" s="384"/>
      <c r="B4" s="357"/>
      <c r="C4" s="357"/>
      <c r="D4" s="380"/>
      <c r="E4" s="357"/>
      <c r="F4" s="357"/>
      <c r="G4" s="174" t="s">
        <v>103</v>
      </c>
      <c r="H4" s="175" t="s">
        <v>104</v>
      </c>
    </row>
    <row r="5" spans="1:8" ht="23.25" customHeight="1" thickBot="1">
      <c r="A5" s="362" t="s">
        <v>108</v>
      </c>
      <c r="B5" s="363"/>
      <c r="C5" s="363"/>
      <c r="D5" s="311">
        <f>D6+D19+D26</f>
        <v>165351796</v>
      </c>
      <c r="E5" s="311">
        <f>E6+E19+E26</f>
        <v>175351796</v>
      </c>
      <c r="F5" s="311">
        <f>F6+F19+F26</f>
        <v>176851796</v>
      </c>
      <c r="G5" s="316">
        <v>1500000</v>
      </c>
      <c r="H5" s="340">
        <v>0.8</v>
      </c>
    </row>
    <row r="6" spans="1:8" ht="20.100000000000001" customHeight="1">
      <c r="A6" s="391" t="s">
        <v>111</v>
      </c>
      <c r="B6" s="383" t="s">
        <v>110</v>
      </c>
      <c r="C6" s="383"/>
      <c r="D6" s="312">
        <f>D7+D13</f>
        <v>113832500</v>
      </c>
      <c r="E6" s="312">
        <f>E7+E13</f>
        <v>113832500</v>
      </c>
      <c r="F6" s="312">
        <f>F7+F13</f>
        <v>113832500</v>
      </c>
      <c r="G6" s="189">
        <f t="shared" ref="G6:G14" si="0">D6-E6</f>
        <v>0</v>
      </c>
      <c r="H6" s="339">
        <v>0</v>
      </c>
    </row>
    <row r="7" spans="1:8" ht="20.100000000000001" customHeight="1">
      <c r="A7" s="392"/>
      <c r="B7" s="394" t="s">
        <v>113</v>
      </c>
      <c r="C7" s="184" t="s">
        <v>3</v>
      </c>
      <c r="D7" s="313">
        <f>D8+D9+D10+D11+D12</f>
        <v>100493620</v>
      </c>
      <c r="E7" s="313">
        <f>E8+E9+E10+E11+E12</f>
        <v>100493620</v>
      </c>
      <c r="F7" s="313">
        <f>F8+F9+F10+F11+F12</f>
        <v>100493620</v>
      </c>
      <c r="G7" s="189">
        <f t="shared" si="0"/>
        <v>0</v>
      </c>
      <c r="H7" s="180">
        <v>0</v>
      </c>
    </row>
    <row r="8" spans="1:8" ht="20.100000000000001" customHeight="1">
      <c r="A8" s="392"/>
      <c r="B8" s="395"/>
      <c r="C8" s="184" t="s">
        <v>115</v>
      </c>
      <c r="D8" s="313">
        <v>80052000</v>
      </c>
      <c r="E8" s="313">
        <v>80052000</v>
      </c>
      <c r="F8" s="313">
        <v>80052000</v>
      </c>
      <c r="G8" s="189">
        <f t="shared" si="0"/>
        <v>0</v>
      </c>
      <c r="H8" s="180">
        <v>0</v>
      </c>
    </row>
    <row r="9" spans="1:8" ht="20.100000000000001" customHeight="1">
      <c r="A9" s="392"/>
      <c r="B9" s="395"/>
      <c r="C9" s="184" t="s">
        <v>117</v>
      </c>
      <c r="D9" s="313">
        <v>3303500</v>
      </c>
      <c r="E9" s="313">
        <v>3303500</v>
      </c>
      <c r="F9" s="313">
        <v>3303500</v>
      </c>
      <c r="G9" s="189">
        <f t="shared" si="0"/>
        <v>0</v>
      </c>
      <c r="H9" s="180">
        <v>0</v>
      </c>
    </row>
    <row r="10" spans="1:8" ht="20.100000000000001" customHeight="1">
      <c r="A10" s="392"/>
      <c r="B10" s="395"/>
      <c r="C10" s="184" t="s">
        <v>118</v>
      </c>
      <c r="D10" s="313">
        <v>6881000</v>
      </c>
      <c r="E10" s="313">
        <v>6881000</v>
      </c>
      <c r="F10" s="313">
        <v>6881000</v>
      </c>
      <c r="G10" s="189">
        <f t="shared" si="0"/>
        <v>0</v>
      </c>
      <c r="H10" s="180">
        <v>0</v>
      </c>
    </row>
    <row r="11" spans="1:8" ht="20.100000000000001" customHeight="1">
      <c r="A11" s="392"/>
      <c r="B11" s="395"/>
      <c r="C11" s="184" t="s">
        <v>120</v>
      </c>
      <c r="D11" s="313">
        <v>7737120</v>
      </c>
      <c r="E11" s="313">
        <v>7737120</v>
      </c>
      <c r="F11" s="313">
        <v>7737120</v>
      </c>
      <c r="G11" s="189">
        <f t="shared" si="0"/>
        <v>0</v>
      </c>
      <c r="H11" s="180">
        <v>0</v>
      </c>
    </row>
    <row r="12" spans="1:8" ht="20.100000000000001" customHeight="1">
      <c r="A12" s="392"/>
      <c r="B12" s="396"/>
      <c r="C12" s="294" t="s">
        <v>122</v>
      </c>
      <c r="D12" s="337">
        <v>2520000</v>
      </c>
      <c r="E12" s="337">
        <v>2520000</v>
      </c>
      <c r="F12" s="337">
        <v>2520000</v>
      </c>
      <c r="G12" s="320">
        <f t="shared" si="0"/>
        <v>0</v>
      </c>
      <c r="H12" s="338">
        <v>0</v>
      </c>
    </row>
    <row r="13" spans="1:8" ht="20.100000000000001" customHeight="1">
      <c r="A13" s="392"/>
      <c r="B13" s="360" t="s">
        <v>53</v>
      </c>
      <c r="C13" s="184" t="s">
        <v>3</v>
      </c>
      <c r="D13" s="313">
        <f>D14+D15+D16+D17+D18</f>
        <v>13338880</v>
      </c>
      <c r="E13" s="313">
        <f>E14+E15+E16+E17+E18</f>
        <v>13338880</v>
      </c>
      <c r="F13" s="313">
        <f>F14+F15+F16+F17+F18</f>
        <v>13338880</v>
      </c>
      <c r="G13" s="189">
        <f t="shared" si="0"/>
        <v>0</v>
      </c>
      <c r="H13" s="180">
        <v>0</v>
      </c>
    </row>
    <row r="14" spans="1:8" ht="20.100000000000001" customHeight="1">
      <c r="A14" s="392"/>
      <c r="B14" s="361"/>
      <c r="C14" s="184" t="s">
        <v>125</v>
      </c>
      <c r="D14" s="313">
        <v>500000</v>
      </c>
      <c r="E14" s="313">
        <v>500000</v>
      </c>
      <c r="F14" s="313">
        <v>262000</v>
      </c>
      <c r="G14" s="491" t="s">
        <v>220</v>
      </c>
      <c r="H14" s="180">
        <v>-47</v>
      </c>
    </row>
    <row r="15" spans="1:8" ht="20.100000000000001" customHeight="1">
      <c r="A15" s="392"/>
      <c r="B15" s="361"/>
      <c r="C15" s="184" t="s">
        <v>61</v>
      </c>
      <c r="D15" s="313">
        <v>2880000</v>
      </c>
      <c r="E15" s="313">
        <v>2880000</v>
      </c>
      <c r="F15" s="313">
        <v>3258980</v>
      </c>
      <c r="G15" s="189">
        <v>378980</v>
      </c>
      <c r="H15" s="180">
        <v>13</v>
      </c>
    </row>
    <row r="16" spans="1:8" ht="20.100000000000001" customHeight="1">
      <c r="A16" s="392"/>
      <c r="B16" s="361"/>
      <c r="C16" s="184" t="s">
        <v>127</v>
      </c>
      <c r="D16" s="313">
        <v>6298880</v>
      </c>
      <c r="E16" s="313">
        <v>6298880</v>
      </c>
      <c r="F16" s="313">
        <v>6298880</v>
      </c>
      <c r="G16" s="189">
        <v>0</v>
      </c>
      <c r="H16" s="180">
        <v>0</v>
      </c>
    </row>
    <row r="17" spans="1:8" ht="20.100000000000001" customHeight="1">
      <c r="A17" s="392"/>
      <c r="B17" s="361"/>
      <c r="C17" s="184" t="s">
        <v>129</v>
      </c>
      <c r="D17" s="313">
        <v>2100000</v>
      </c>
      <c r="E17" s="313">
        <v>2100000</v>
      </c>
      <c r="F17" s="313">
        <v>2441820</v>
      </c>
      <c r="G17" s="189">
        <v>341820</v>
      </c>
      <c r="H17" s="180">
        <v>16</v>
      </c>
    </row>
    <row r="18" spans="1:8" ht="20.100000000000001" customHeight="1">
      <c r="A18" s="393"/>
      <c r="B18" s="361"/>
      <c r="C18" s="184" t="s">
        <v>131</v>
      </c>
      <c r="D18" s="313">
        <v>1560000</v>
      </c>
      <c r="E18" s="313">
        <v>1560000</v>
      </c>
      <c r="F18" s="313">
        <v>1077200</v>
      </c>
      <c r="G18" s="189" t="s">
        <v>222</v>
      </c>
      <c r="H18" s="180">
        <v>0</v>
      </c>
    </row>
    <row r="19" spans="1:8" ht="20.100000000000001" customHeight="1">
      <c r="A19" s="385" t="s">
        <v>133</v>
      </c>
      <c r="B19" s="361" t="s">
        <v>110</v>
      </c>
      <c r="C19" s="361"/>
      <c r="D19" s="313">
        <f>D20+D21+D22+D23+D24+D25</f>
        <v>51471000</v>
      </c>
      <c r="E19" s="313">
        <f>E20+E21+E22+E23+E24+E25</f>
        <v>61471000</v>
      </c>
      <c r="F19" s="313">
        <f>F20+F21+F22+F23+F24+F25</f>
        <v>62971000</v>
      </c>
      <c r="G19" s="189">
        <v>1500000</v>
      </c>
      <c r="H19" s="180">
        <v>2.4</v>
      </c>
    </row>
    <row r="20" spans="1:8" ht="30" customHeight="1">
      <c r="A20" s="389"/>
      <c r="B20" s="394" t="s">
        <v>135</v>
      </c>
      <c r="C20" s="187" t="s">
        <v>136</v>
      </c>
      <c r="D20" s="313">
        <v>9310000</v>
      </c>
      <c r="E20" s="313">
        <v>9310000</v>
      </c>
      <c r="F20" s="313">
        <v>10810000</v>
      </c>
      <c r="G20" s="189">
        <v>1500000</v>
      </c>
      <c r="H20" s="180">
        <v>16</v>
      </c>
    </row>
    <row r="21" spans="1:8" ht="30" customHeight="1">
      <c r="A21" s="389"/>
      <c r="B21" s="395"/>
      <c r="C21" s="187" t="s">
        <v>138</v>
      </c>
      <c r="D21" s="313">
        <v>7561000</v>
      </c>
      <c r="E21" s="313">
        <v>7561000</v>
      </c>
      <c r="F21" s="313">
        <v>7561000</v>
      </c>
      <c r="G21" s="189">
        <f>D21-E21</f>
        <v>0</v>
      </c>
      <c r="H21" s="180">
        <v>0</v>
      </c>
    </row>
    <row r="22" spans="1:8" ht="30" customHeight="1">
      <c r="A22" s="389"/>
      <c r="B22" s="395"/>
      <c r="C22" s="187" t="s">
        <v>146</v>
      </c>
      <c r="D22" s="313">
        <v>18820000</v>
      </c>
      <c r="E22" s="313">
        <v>18820000</v>
      </c>
      <c r="F22" s="313">
        <v>18820000</v>
      </c>
      <c r="G22" s="189">
        <f>D22-E22</f>
        <v>0</v>
      </c>
      <c r="H22" s="180">
        <v>0</v>
      </c>
    </row>
    <row r="23" spans="1:8" ht="30" customHeight="1">
      <c r="A23" s="389"/>
      <c r="B23" s="395"/>
      <c r="C23" s="187" t="s">
        <v>141</v>
      </c>
      <c r="D23" s="313">
        <v>8760000</v>
      </c>
      <c r="E23" s="313">
        <v>8760000</v>
      </c>
      <c r="F23" s="313">
        <v>8760000</v>
      </c>
      <c r="G23" s="189">
        <f>D23-E23</f>
        <v>0</v>
      </c>
      <c r="H23" s="180">
        <v>0</v>
      </c>
    </row>
    <row r="24" spans="1:8" ht="30" customHeight="1">
      <c r="A24" s="389"/>
      <c r="B24" s="395"/>
      <c r="C24" s="187" t="s">
        <v>143</v>
      </c>
      <c r="D24" s="313">
        <v>7020000</v>
      </c>
      <c r="E24" s="313">
        <v>7020000</v>
      </c>
      <c r="F24" s="313">
        <v>7020000</v>
      </c>
      <c r="G24" s="189">
        <f>D24-E24</f>
        <v>0</v>
      </c>
      <c r="H24" s="180">
        <v>0</v>
      </c>
    </row>
    <row r="25" spans="1:8" ht="20.100000000000001" customHeight="1">
      <c r="A25" s="390"/>
      <c r="B25" s="396"/>
      <c r="C25" s="294" t="s">
        <v>145</v>
      </c>
      <c r="D25" s="314">
        <v>0</v>
      </c>
      <c r="E25" s="313">
        <v>10000000</v>
      </c>
      <c r="F25" s="313">
        <v>10000000</v>
      </c>
      <c r="G25" s="189">
        <v>0</v>
      </c>
      <c r="H25" s="180">
        <v>0</v>
      </c>
    </row>
    <row r="26" spans="1:8" ht="20.100000000000001" customHeight="1">
      <c r="A26" s="385" t="s">
        <v>151</v>
      </c>
      <c r="B26" s="387" t="s">
        <v>58</v>
      </c>
      <c r="C26" s="388"/>
      <c r="D26" s="313">
        <f>D27</f>
        <v>48296</v>
      </c>
      <c r="E26" s="313">
        <f>E27</f>
        <v>48296</v>
      </c>
      <c r="F26" s="313">
        <f>F27</f>
        <v>48296</v>
      </c>
      <c r="G26" s="189">
        <f>D26-E26</f>
        <v>0</v>
      </c>
      <c r="H26" s="180">
        <v>0</v>
      </c>
    </row>
    <row r="27" spans="1:8" ht="30" customHeight="1" thickBot="1">
      <c r="A27" s="386"/>
      <c r="B27" s="230" t="s">
        <v>153</v>
      </c>
      <c r="C27" s="231" t="s">
        <v>154</v>
      </c>
      <c r="D27" s="315">
        <v>48296</v>
      </c>
      <c r="E27" s="315">
        <v>48296</v>
      </c>
      <c r="F27" s="315">
        <v>48296</v>
      </c>
      <c r="G27" s="232">
        <f>D27-E27</f>
        <v>0</v>
      </c>
      <c r="H27" s="190">
        <v>0</v>
      </c>
    </row>
  </sheetData>
  <mergeCells count="19">
    <mergeCell ref="A26:A27"/>
    <mergeCell ref="B26:C26"/>
    <mergeCell ref="A19:A25"/>
    <mergeCell ref="B19:C19"/>
    <mergeCell ref="A6:A18"/>
    <mergeCell ref="B7:B12"/>
    <mergeCell ref="B20:B25"/>
    <mergeCell ref="B13:B18"/>
    <mergeCell ref="A5:C5"/>
    <mergeCell ref="B6:C6"/>
    <mergeCell ref="A3:A4"/>
    <mergeCell ref="B3:B4"/>
    <mergeCell ref="C3:C4"/>
    <mergeCell ref="D3:D4"/>
    <mergeCell ref="E3:E4"/>
    <mergeCell ref="G3:H3"/>
    <mergeCell ref="F3:F4"/>
    <mergeCell ref="A1:H1"/>
    <mergeCell ref="A2:H2"/>
  </mergeCells>
  <phoneticPr fontId="2" type="noConversion"/>
  <pageMargins left="0.28000000000000003" right="0.11811023622047245" top="0.63" bottom="0.23622047244094491" header="0.15748031496062992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opLeftCell="A10" workbookViewId="0">
      <selection activeCell="E21" sqref="E21"/>
    </sheetView>
  </sheetViews>
  <sheetFormatPr defaultRowHeight="16.5"/>
  <cols>
    <col min="1" max="1" width="12.25" customWidth="1"/>
    <col min="2" max="2" width="12.375" customWidth="1"/>
    <col min="3" max="3" width="15.625" customWidth="1"/>
    <col min="4" max="4" width="13.125" customWidth="1"/>
    <col min="5" max="5" width="13" customWidth="1"/>
    <col min="6" max="6" width="12.5" customWidth="1"/>
    <col min="7" max="7" width="10.5" customWidth="1"/>
    <col min="8" max="8" width="37.375" customWidth="1"/>
  </cols>
  <sheetData>
    <row r="1" spans="1:8" ht="40.5" customHeight="1">
      <c r="A1" s="397" t="s">
        <v>208</v>
      </c>
      <c r="B1" s="398"/>
      <c r="C1" s="398"/>
      <c r="D1" s="399"/>
      <c r="E1" s="399"/>
      <c r="F1" s="399"/>
      <c r="G1" s="399"/>
      <c r="H1" s="399"/>
    </row>
    <row r="2" spans="1:8" ht="28.5" customHeight="1">
      <c r="A2" s="400" t="s">
        <v>163</v>
      </c>
      <c r="B2" s="401"/>
      <c r="C2" s="401"/>
      <c r="D2" s="402"/>
      <c r="E2" s="402"/>
      <c r="F2" s="402"/>
      <c r="G2" s="402"/>
      <c r="H2" s="402"/>
    </row>
    <row r="3" spans="1:8" ht="18.75" customHeight="1" thickBot="1">
      <c r="A3" s="413" t="s">
        <v>160</v>
      </c>
      <c r="B3" s="414"/>
      <c r="C3" s="414"/>
      <c r="D3" s="414"/>
      <c r="E3" s="414"/>
      <c r="F3" s="414"/>
      <c r="G3" s="414"/>
      <c r="H3" s="414"/>
    </row>
    <row r="4" spans="1:8" s="173" customFormat="1" ht="21" customHeight="1">
      <c r="A4" s="415" t="s">
        <v>95</v>
      </c>
      <c r="B4" s="416"/>
      <c r="C4" s="417"/>
      <c r="D4" s="418" t="s">
        <v>189</v>
      </c>
      <c r="E4" s="420" t="s">
        <v>192</v>
      </c>
      <c r="F4" s="420" t="s">
        <v>207</v>
      </c>
      <c r="G4" s="420" t="s">
        <v>193</v>
      </c>
      <c r="H4" s="422" t="s">
        <v>164</v>
      </c>
    </row>
    <row r="5" spans="1:8" s="173" customFormat="1" ht="18.75" customHeight="1" thickBot="1">
      <c r="A5" s="191" t="s">
        <v>96</v>
      </c>
      <c r="B5" s="192" t="s">
        <v>97</v>
      </c>
      <c r="C5" s="192" t="s">
        <v>98</v>
      </c>
      <c r="D5" s="419"/>
      <c r="E5" s="421"/>
      <c r="F5" s="421"/>
      <c r="G5" s="421"/>
      <c r="H5" s="423"/>
    </row>
    <row r="6" spans="1:8" s="173" customFormat="1" ht="20.100000000000001" customHeight="1">
      <c r="A6" s="409" t="s">
        <v>99</v>
      </c>
      <c r="B6" s="410"/>
      <c r="C6" s="411"/>
      <c r="D6" s="193">
        <f>D7+D12+D15+D18+D21</f>
        <v>165351796</v>
      </c>
      <c r="E6" s="193">
        <f>E7+E12+E15+E18+E21</f>
        <v>175351796</v>
      </c>
      <c r="F6" s="193">
        <f>F7+F12+F15+F18+F21</f>
        <v>176851796</v>
      </c>
      <c r="G6" s="193">
        <v>1500000</v>
      </c>
      <c r="H6" s="194"/>
    </row>
    <row r="7" spans="1:8" s="173" customFormat="1" ht="20.100000000000001" customHeight="1">
      <c r="A7" s="403" t="s">
        <v>184</v>
      </c>
      <c r="B7" s="405" t="s">
        <v>100</v>
      </c>
      <c r="C7" s="406"/>
      <c r="D7" s="195">
        <f>D8</f>
        <v>162000000</v>
      </c>
      <c r="E7" s="195">
        <f>E8</f>
        <v>172000000</v>
      </c>
      <c r="F7" s="195">
        <f>F8</f>
        <v>172000000</v>
      </c>
      <c r="G7" s="195">
        <v>0</v>
      </c>
      <c r="H7" s="199"/>
    </row>
    <row r="8" spans="1:8" s="173" customFormat="1" ht="26.25" customHeight="1">
      <c r="A8" s="412"/>
      <c r="B8" s="293" t="s">
        <v>157</v>
      </c>
      <c r="C8" s="200" t="s">
        <v>101</v>
      </c>
      <c r="D8" s="196">
        <f>D9+D10+D11</f>
        <v>162000000</v>
      </c>
      <c r="E8" s="196">
        <f>E9+E10+E11</f>
        <v>172000000</v>
      </c>
      <c r="F8" s="196">
        <f>F9+F10+F11</f>
        <v>172000000</v>
      </c>
      <c r="G8" s="196">
        <v>0</v>
      </c>
      <c r="H8" s="199"/>
    </row>
    <row r="9" spans="1:8" s="173" customFormat="1" ht="197.25" customHeight="1">
      <c r="A9" s="292"/>
      <c r="B9" s="197"/>
      <c r="C9" s="201" t="s">
        <v>186</v>
      </c>
      <c r="D9" s="182">
        <v>48600000</v>
      </c>
      <c r="E9" s="182">
        <v>48600000</v>
      </c>
      <c r="F9" s="182">
        <v>48600000</v>
      </c>
      <c r="G9" s="202">
        <f>D9-E9</f>
        <v>0</v>
      </c>
      <c r="H9" s="424" t="s">
        <v>223</v>
      </c>
    </row>
    <row r="10" spans="1:8" s="173" customFormat="1" ht="42.75" customHeight="1">
      <c r="A10" s="329"/>
      <c r="B10" s="197"/>
      <c r="C10" s="181" t="s">
        <v>203</v>
      </c>
      <c r="D10" s="182">
        <v>113400000</v>
      </c>
      <c r="E10" s="182">
        <v>113400000</v>
      </c>
      <c r="F10" s="182">
        <v>113400000</v>
      </c>
      <c r="G10" s="202">
        <v>0</v>
      </c>
      <c r="H10" s="425"/>
    </row>
    <row r="11" spans="1:8" s="173" customFormat="1" ht="29.25" customHeight="1">
      <c r="A11" s="292"/>
      <c r="B11" s="203"/>
      <c r="C11" s="293" t="s">
        <v>102</v>
      </c>
      <c r="D11" s="198">
        <v>0</v>
      </c>
      <c r="E11" s="182">
        <v>10000000</v>
      </c>
      <c r="F11" s="182">
        <v>10000000</v>
      </c>
      <c r="G11" s="196">
        <v>0</v>
      </c>
      <c r="H11" s="204" t="s">
        <v>213</v>
      </c>
    </row>
    <row r="12" spans="1:8" s="173" customFormat="1" ht="20.100000000000001" customHeight="1">
      <c r="A12" s="430" t="s">
        <v>181</v>
      </c>
      <c r="B12" s="433" t="s">
        <v>58</v>
      </c>
      <c r="C12" s="434"/>
      <c r="D12" s="198">
        <v>0</v>
      </c>
      <c r="E12" s="198">
        <v>0</v>
      </c>
      <c r="F12" s="198">
        <v>0</v>
      </c>
      <c r="G12" s="205">
        <v>0</v>
      </c>
      <c r="H12" s="204"/>
    </row>
    <row r="13" spans="1:8" s="173" customFormat="1" ht="20.100000000000001" customHeight="1">
      <c r="A13" s="431"/>
      <c r="B13" s="435" t="s">
        <v>126</v>
      </c>
      <c r="C13" s="206" t="s">
        <v>3</v>
      </c>
      <c r="D13" s="198">
        <v>0</v>
      </c>
      <c r="E13" s="198">
        <v>0</v>
      </c>
      <c r="F13" s="198">
        <v>0</v>
      </c>
      <c r="G13" s="205">
        <v>0</v>
      </c>
      <c r="H13" s="204"/>
    </row>
    <row r="14" spans="1:8" s="173" customFormat="1" ht="20.100000000000001" customHeight="1">
      <c r="A14" s="432"/>
      <c r="B14" s="436"/>
      <c r="C14" s="207" t="s">
        <v>55</v>
      </c>
      <c r="D14" s="198">
        <v>0</v>
      </c>
      <c r="E14" s="198">
        <v>0</v>
      </c>
      <c r="F14" s="198">
        <v>0</v>
      </c>
      <c r="G14" s="205">
        <v>0</v>
      </c>
      <c r="H14" s="204"/>
    </row>
    <row r="15" spans="1:8" s="173" customFormat="1" ht="20.100000000000001" customHeight="1">
      <c r="A15" s="403" t="s">
        <v>180</v>
      </c>
      <c r="B15" s="405" t="s">
        <v>100</v>
      </c>
      <c r="C15" s="406"/>
      <c r="D15" s="208">
        <f t="shared" ref="D15:F16" si="0">D16</f>
        <v>3303500</v>
      </c>
      <c r="E15" s="208">
        <f t="shared" si="0"/>
        <v>3303500</v>
      </c>
      <c r="F15" s="208">
        <f t="shared" si="0"/>
        <v>4803500</v>
      </c>
      <c r="G15" s="302">
        <v>45</v>
      </c>
      <c r="H15" s="199"/>
    </row>
    <row r="16" spans="1:8" s="173" customFormat="1" ht="26.25" customHeight="1">
      <c r="A16" s="426"/>
      <c r="B16" s="407" t="s">
        <v>182</v>
      </c>
      <c r="C16" s="200" t="s">
        <v>101</v>
      </c>
      <c r="D16" s="210">
        <f t="shared" si="0"/>
        <v>3303500</v>
      </c>
      <c r="E16" s="210">
        <f t="shared" si="0"/>
        <v>3303500</v>
      </c>
      <c r="F16" s="210">
        <f t="shared" si="0"/>
        <v>4803500</v>
      </c>
      <c r="G16" s="202">
        <v>45</v>
      </c>
      <c r="H16" s="211"/>
    </row>
    <row r="17" spans="1:8" s="173" customFormat="1" ht="98.25" customHeight="1">
      <c r="A17" s="212"/>
      <c r="B17" s="408"/>
      <c r="C17" s="213" t="s">
        <v>185</v>
      </c>
      <c r="D17" s="202">
        <v>3303500</v>
      </c>
      <c r="E17" s="202">
        <v>3303500</v>
      </c>
      <c r="F17" s="202">
        <v>4803500</v>
      </c>
      <c r="G17" s="202">
        <v>45</v>
      </c>
      <c r="H17" s="199" t="s">
        <v>211</v>
      </c>
    </row>
    <row r="18" spans="1:8" s="173" customFormat="1" ht="20.100000000000001" customHeight="1">
      <c r="A18" s="403" t="s">
        <v>179</v>
      </c>
      <c r="B18" s="405" t="s">
        <v>100</v>
      </c>
      <c r="C18" s="406"/>
      <c r="D18" s="208">
        <f t="shared" ref="D18:G19" si="1">D19</f>
        <v>23296</v>
      </c>
      <c r="E18" s="208">
        <f t="shared" si="1"/>
        <v>23296</v>
      </c>
      <c r="F18" s="208">
        <f t="shared" si="1"/>
        <v>23296</v>
      </c>
      <c r="G18" s="208">
        <f t="shared" si="1"/>
        <v>0</v>
      </c>
      <c r="H18" s="214"/>
    </row>
    <row r="19" spans="1:8" s="173" customFormat="1" ht="20.100000000000001" customHeight="1">
      <c r="A19" s="404"/>
      <c r="B19" s="407" t="s">
        <v>183</v>
      </c>
      <c r="C19" s="215" t="s">
        <v>101</v>
      </c>
      <c r="D19" s="216">
        <f t="shared" si="1"/>
        <v>23296</v>
      </c>
      <c r="E19" s="216">
        <f t="shared" si="1"/>
        <v>23296</v>
      </c>
      <c r="F19" s="216">
        <f t="shared" si="1"/>
        <v>23296</v>
      </c>
      <c r="G19" s="216">
        <f t="shared" si="1"/>
        <v>0</v>
      </c>
      <c r="H19" s="217"/>
    </row>
    <row r="20" spans="1:8" s="173" customFormat="1" ht="34.5" customHeight="1">
      <c r="A20" s="209"/>
      <c r="B20" s="408"/>
      <c r="C20" s="218" t="s">
        <v>209</v>
      </c>
      <c r="D20" s="202">
        <v>23296</v>
      </c>
      <c r="E20" s="202">
        <v>23296</v>
      </c>
      <c r="F20" s="202">
        <v>23296</v>
      </c>
      <c r="G20" s="196">
        <f>D20-E20</f>
        <v>0</v>
      </c>
      <c r="H20" s="219" t="s">
        <v>210</v>
      </c>
    </row>
    <row r="21" spans="1:8" s="173" customFormat="1" ht="20.100000000000001" customHeight="1">
      <c r="A21" s="403" t="s">
        <v>178</v>
      </c>
      <c r="B21" s="405" t="s">
        <v>100</v>
      </c>
      <c r="C21" s="406"/>
      <c r="D21" s="208">
        <v>25000</v>
      </c>
      <c r="E21" s="208">
        <v>25000</v>
      </c>
      <c r="F21" s="208">
        <v>25000</v>
      </c>
      <c r="G21" s="321">
        <v>0</v>
      </c>
      <c r="H21" s="220"/>
    </row>
    <row r="22" spans="1:8" s="173" customFormat="1" ht="20.100000000000001" customHeight="1">
      <c r="A22" s="426"/>
      <c r="B22" s="427" t="s">
        <v>177</v>
      </c>
      <c r="C22" s="200" t="s">
        <v>101</v>
      </c>
      <c r="D22" s="210">
        <v>25000</v>
      </c>
      <c r="E22" s="210">
        <v>25000</v>
      </c>
      <c r="F22" s="210">
        <v>25000</v>
      </c>
      <c r="G22" s="321">
        <v>0</v>
      </c>
      <c r="H22" s="221"/>
    </row>
    <row r="23" spans="1:8" s="173" customFormat="1" ht="28.5" customHeight="1">
      <c r="A23" s="209"/>
      <c r="B23" s="428"/>
      <c r="C23" s="222" t="s">
        <v>144</v>
      </c>
      <c r="D23" s="223">
        <v>25000</v>
      </c>
      <c r="E23" s="223">
        <v>25000</v>
      </c>
      <c r="F23" s="223">
        <v>25000</v>
      </c>
      <c r="G23" s="321">
        <v>0</v>
      </c>
      <c r="H23" s="224"/>
    </row>
    <row r="24" spans="1:8" s="173" customFormat="1" ht="25.5" customHeight="1" thickBot="1">
      <c r="A24" s="225"/>
      <c r="B24" s="429"/>
      <c r="C24" s="226" t="s">
        <v>57</v>
      </c>
      <c r="D24" s="227">
        <v>0</v>
      </c>
      <c r="E24" s="227">
        <v>0</v>
      </c>
      <c r="F24" s="227">
        <v>0</v>
      </c>
      <c r="G24" s="228">
        <f>D24-E24</f>
        <v>0</v>
      </c>
      <c r="H24" s="229"/>
    </row>
  </sheetData>
  <mergeCells count="25">
    <mergeCell ref="A21:A22"/>
    <mergeCell ref="B21:C21"/>
    <mergeCell ref="B22:B24"/>
    <mergeCell ref="A12:A14"/>
    <mergeCell ref="B12:C12"/>
    <mergeCell ref="B13:B14"/>
    <mergeCell ref="A15:A16"/>
    <mergeCell ref="B15:C15"/>
    <mergeCell ref="B16:B17"/>
    <mergeCell ref="A1:H1"/>
    <mergeCell ref="A2:H2"/>
    <mergeCell ref="A18:A19"/>
    <mergeCell ref="B18:C18"/>
    <mergeCell ref="B19:B20"/>
    <mergeCell ref="A6:C6"/>
    <mergeCell ref="A7:A8"/>
    <mergeCell ref="B7:C7"/>
    <mergeCell ref="A3:H3"/>
    <mergeCell ref="A4:C4"/>
    <mergeCell ref="D4:D5"/>
    <mergeCell ref="E4:E5"/>
    <mergeCell ref="G4:G5"/>
    <mergeCell ref="H4:H5"/>
    <mergeCell ref="F4:F5"/>
    <mergeCell ref="H9:H10"/>
  </mergeCells>
  <phoneticPr fontId="2" type="noConversion"/>
  <pageMargins left="0.59" right="0.23622047244094491" top="0.94488188976377963" bottom="0.66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9"/>
  <sheetViews>
    <sheetView tabSelected="1" zoomScale="115" zoomScaleNormal="115" workbookViewId="0">
      <selection sqref="A1:R1"/>
    </sheetView>
  </sheetViews>
  <sheetFormatPr defaultRowHeight="16.5"/>
  <cols>
    <col min="1" max="2" width="9.375" customWidth="1"/>
    <col min="3" max="3" width="12.75" customWidth="1"/>
    <col min="4" max="4" width="10.625" customWidth="1"/>
    <col min="5" max="6" width="10.625" style="154" customWidth="1"/>
    <col min="7" max="7" width="8.5" customWidth="1"/>
    <col min="8" max="8" width="22" customWidth="1"/>
    <col min="9" max="9" width="9.875" customWidth="1"/>
    <col min="10" max="10" width="1.5" customWidth="1"/>
    <col min="11" max="11" width="7.625" customWidth="1"/>
    <col min="12" max="12" width="2.25" customWidth="1"/>
    <col min="13" max="13" width="1.625" customWidth="1"/>
    <col min="14" max="14" width="2" customWidth="1"/>
    <col min="15" max="15" width="2.25" customWidth="1"/>
    <col min="16" max="16" width="1.875" customWidth="1"/>
    <col min="17" max="17" width="2.5" customWidth="1"/>
    <col min="18" max="18" width="2" customWidth="1"/>
    <col min="19" max="19" width="11.75" customWidth="1"/>
    <col min="20" max="20" width="9.25" bestFit="1" customWidth="1"/>
  </cols>
  <sheetData>
    <row r="1" spans="1:19" ht="40.5" customHeight="1">
      <c r="A1" s="397" t="s">
        <v>208</v>
      </c>
      <c r="B1" s="398"/>
      <c r="C1" s="398"/>
      <c r="D1" s="399"/>
      <c r="E1" s="399"/>
      <c r="F1" s="399"/>
      <c r="G1" s="399"/>
      <c r="H1" s="399"/>
      <c r="I1" s="437"/>
      <c r="J1" s="437"/>
      <c r="K1" s="437"/>
      <c r="L1" s="437"/>
      <c r="M1" s="437"/>
      <c r="N1" s="437"/>
      <c r="O1" s="437"/>
      <c r="P1" s="437"/>
      <c r="Q1" s="437"/>
      <c r="R1" s="437"/>
    </row>
    <row r="2" spans="1:19" ht="17.25" customHeight="1">
      <c r="A2" s="400" t="s">
        <v>166</v>
      </c>
      <c r="B2" s="401"/>
      <c r="C2" s="401"/>
      <c r="D2" s="402"/>
      <c r="E2" s="402"/>
      <c r="F2" s="402"/>
      <c r="G2" s="402"/>
      <c r="H2" s="402"/>
      <c r="I2" s="437"/>
      <c r="J2" s="437"/>
      <c r="K2" s="437"/>
      <c r="L2" s="437"/>
      <c r="M2" s="437"/>
      <c r="N2" s="437"/>
      <c r="O2" s="437"/>
      <c r="P2" s="437"/>
      <c r="Q2" s="437"/>
      <c r="R2" s="437"/>
    </row>
    <row r="3" spans="1:19" ht="18.75" customHeight="1" thickBot="1">
      <c r="A3" s="467" t="s">
        <v>160</v>
      </c>
      <c r="B3" s="468"/>
      <c r="C3" s="468"/>
      <c r="D3" s="468"/>
      <c r="E3" s="468"/>
      <c r="F3" s="468"/>
      <c r="G3" s="468"/>
      <c r="H3" s="468"/>
      <c r="I3" s="437"/>
      <c r="J3" s="437"/>
      <c r="K3" s="437"/>
      <c r="L3" s="437"/>
      <c r="M3" s="437"/>
      <c r="N3" s="437"/>
      <c r="O3" s="437"/>
      <c r="P3" s="437"/>
      <c r="Q3" s="437"/>
      <c r="R3" s="437"/>
    </row>
    <row r="4" spans="1:19" ht="1.5" hidden="1" customHeight="1" thickBot="1">
      <c r="A4" s="2"/>
      <c r="B4" s="2"/>
      <c r="C4" s="3"/>
      <c r="D4" s="3"/>
      <c r="E4" s="153"/>
      <c r="F4" s="153"/>
      <c r="G4" s="4"/>
      <c r="H4" s="5"/>
      <c r="I4" s="6"/>
      <c r="J4" s="7"/>
      <c r="K4" s="8"/>
      <c r="L4" s="8"/>
      <c r="M4" s="7"/>
      <c r="N4" s="9"/>
      <c r="O4" s="9"/>
      <c r="P4" s="9"/>
      <c r="Q4" s="9"/>
      <c r="R4" s="9"/>
      <c r="S4" s="1"/>
    </row>
    <row r="5" spans="1:19" ht="15.75" customHeight="1">
      <c r="A5" s="469" t="s">
        <v>4</v>
      </c>
      <c r="B5" s="470"/>
      <c r="C5" s="471"/>
      <c r="D5" s="472" t="s">
        <v>189</v>
      </c>
      <c r="E5" s="474" t="s">
        <v>192</v>
      </c>
      <c r="F5" s="474" t="s">
        <v>214</v>
      </c>
      <c r="G5" s="474" t="s">
        <v>193</v>
      </c>
      <c r="H5" s="476" t="s">
        <v>165</v>
      </c>
      <c r="I5" s="477"/>
      <c r="J5" s="477"/>
      <c r="K5" s="477"/>
      <c r="L5" s="477"/>
      <c r="M5" s="477"/>
      <c r="N5" s="477"/>
      <c r="O5" s="477"/>
      <c r="P5" s="477"/>
      <c r="Q5" s="477"/>
      <c r="R5" s="478"/>
      <c r="S5" s="1"/>
    </row>
    <row r="6" spans="1:19" ht="19.5" customHeight="1" thickBot="1">
      <c r="A6" s="303" t="s">
        <v>0</v>
      </c>
      <c r="B6" s="304" t="s">
        <v>1</v>
      </c>
      <c r="C6" s="304" t="s">
        <v>2</v>
      </c>
      <c r="D6" s="473"/>
      <c r="E6" s="475"/>
      <c r="F6" s="475"/>
      <c r="G6" s="475"/>
      <c r="H6" s="479"/>
      <c r="I6" s="480"/>
      <c r="J6" s="480"/>
      <c r="K6" s="480"/>
      <c r="L6" s="480"/>
      <c r="M6" s="480"/>
      <c r="N6" s="480"/>
      <c r="O6" s="480"/>
      <c r="P6" s="480"/>
      <c r="Q6" s="480"/>
      <c r="R6" s="481"/>
      <c r="S6" s="1"/>
    </row>
    <row r="7" spans="1:19" ht="18" customHeight="1" thickBot="1">
      <c r="A7" s="482" t="s">
        <v>5</v>
      </c>
      <c r="B7" s="483"/>
      <c r="C7" s="484"/>
      <c r="D7" s="10">
        <f>D8+D38+D87</f>
        <v>165351796</v>
      </c>
      <c r="E7" s="10">
        <f>E8+E38+E87</f>
        <v>175351796</v>
      </c>
      <c r="F7" s="10">
        <f>F8+F38+F87</f>
        <v>176851796</v>
      </c>
      <c r="G7" s="10">
        <v>1500000</v>
      </c>
      <c r="H7" s="11"/>
      <c r="I7" s="12"/>
      <c r="J7" s="13"/>
      <c r="K7" s="14"/>
      <c r="L7" s="14"/>
      <c r="M7" s="14"/>
      <c r="N7" s="14"/>
      <c r="O7" s="14"/>
      <c r="P7" s="14"/>
      <c r="Q7" s="14"/>
      <c r="R7" s="15"/>
      <c r="S7" s="17"/>
    </row>
    <row r="8" spans="1:19" ht="15.75" customHeight="1">
      <c r="A8" s="306" t="s">
        <v>6</v>
      </c>
      <c r="B8" s="454" t="s">
        <v>7</v>
      </c>
      <c r="C8" s="455"/>
      <c r="D8" s="18">
        <f>D9+D24</f>
        <v>113832500</v>
      </c>
      <c r="E8" s="18">
        <f>E9+E24</f>
        <v>113832500</v>
      </c>
      <c r="F8" s="18">
        <f>F9+F24</f>
        <v>113832500</v>
      </c>
      <c r="G8" s="168">
        <f>D8-E8</f>
        <v>0</v>
      </c>
      <c r="H8" s="19"/>
      <c r="I8" s="20"/>
      <c r="J8" s="21"/>
      <c r="K8" s="22"/>
      <c r="L8" s="22"/>
      <c r="M8" s="22"/>
      <c r="N8" s="22"/>
      <c r="O8" s="22"/>
      <c r="P8" s="22"/>
      <c r="Q8" s="22"/>
      <c r="R8" s="23"/>
      <c r="S8" s="24"/>
    </row>
    <row r="9" spans="1:19" ht="16.5" customHeight="1">
      <c r="A9" s="25"/>
      <c r="B9" s="485" t="s">
        <v>170</v>
      </c>
      <c r="C9" s="26" t="s">
        <v>8</v>
      </c>
      <c r="D9" s="27">
        <f>D10+D12+D14+D16+D22</f>
        <v>100493620</v>
      </c>
      <c r="E9" s="27">
        <f>E10+E12+E14+E16+E22</f>
        <v>100493620</v>
      </c>
      <c r="F9" s="27">
        <f>F10+F12+F14+F16+F22</f>
        <v>100493620</v>
      </c>
      <c r="G9" s="169">
        <f>D9-E9</f>
        <v>0</v>
      </c>
      <c r="H9" s="233"/>
      <c r="I9" s="116"/>
      <c r="J9" s="28"/>
      <c r="K9" s="28"/>
      <c r="L9" s="28"/>
      <c r="M9" s="28"/>
      <c r="N9" s="28"/>
      <c r="O9" s="28"/>
      <c r="P9" s="28"/>
      <c r="Q9" s="29"/>
      <c r="R9" s="30"/>
      <c r="S9" s="31"/>
    </row>
    <row r="10" spans="1:19" ht="17.25" customHeight="1">
      <c r="A10" s="25"/>
      <c r="B10" s="486"/>
      <c r="C10" s="172" t="s">
        <v>176</v>
      </c>
      <c r="D10" s="145">
        <f>I10</f>
        <v>80052000</v>
      </c>
      <c r="E10" s="145">
        <v>80052000</v>
      </c>
      <c r="F10" s="145">
        <v>80052000</v>
      </c>
      <c r="G10" s="171">
        <f>D10-E10</f>
        <v>0</v>
      </c>
      <c r="H10" s="234" t="s">
        <v>63</v>
      </c>
      <c r="I10" s="95">
        <v>80052000</v>
      </c>
      <c r="J10" s="32"/>
      <c r="K10" s="32"/>
      <c r="L10" s="32"/>
      <c r="M10" s="32"/>
      <c r="N10" s="32"/>
      <c r="O10" s="32"/>
      <c r="P10" s="32"/>
      <c r="Q10" s="33"/>
      <c r="R10" s="34"/>
      <c r="S10" s="144"/>
    </row>
    <row r="11" spans="1:19" ht="12" customHeight="1">
      <c r="A11" s="35"/>
      <c r="B11" s="36"/>
      <c r="C11" s="298"/>
      <c r="D11" s="235"/>
      <c r="E11" s="235"/>
      <c r="F11" s="235"/>
      <c r="G11" s="235"/>
      <c r="H11" s="37" t="s">
        <v>219</v>
      </c>
      <c r="I11" s="38"/>
      <c r="J11" s="39"/>
      <c r="K11" s="40"/>
      <c r="L11" s="41"/>
      <c r="M11" s="42"/>
      <c r="N11" s="40"/>
      <c r="O11" s="41"/>
      <c r="P11" s="42"/>
      <c r="Q11" s="40"/>
      <c r="R11" s="43"/>
      <c r="S11" s="1"/>
    </row>
    <row r="12" spans="1:19" ht="15" customHeight="1">
      <c r="A12" s="35"/>
      <c r="B12" s="36"/>
      <c r="C12" s="172" t="s">
        <v>54</v>
      </c>
      <c r="D12" s="237">
        <f>I12</f>
        <v>3303500</v>
      </c>
      <c r="E12" s="237">
        <v>3303500</v>
      </c>
      <c r="F12" s="237">
        <v>3303500</v>
      </c>
      <c r="G12" s="170">
        <f>D12-E12</f>
        <v>0</v>
      </c>
      <c r="H12" s="141" t="s">
        <v>64</v>
      </c>
      <c r="I12" s="52">
        <v>3303500</v>
      </c>
      <c r="J12" s="53"/>
      <c r="K12" s="54"/>
      <c r="L12" s="55"/>
      <c r="M12" s="32"/>
      <c r="N12" s="54"/>
      <c r="O12" s="55"/>
      <c r="P12" s="32"/>
      <c r="Q12" s="54"/>
      <c r="R12" s="56"/>
      <c r="S12" s="51"/>
    </row>
    <row r="13" spans="1:19" ht="12" customHeight="1">
      <c r="A13" s="35"/>
      <c r="B13" s="36"/>
      <c r="C13" s="298"/>
      <c r="D13" s="235"/>
      <c r="E13" s="235"/>
      <c r="F13" s="235"/>
      <c r="G13" s="170"/>
      <c r="H13" s="37" t="s">
        <v>219</v>
      </c>
      <c r="I13" s="38"/>
      <c r="J13" s="39"/>
      <c r="K13" s="40"/>
      <c r="L13" s="41"/>
      <c r="M13" s="42"/>
      <c r="N13" s="40"/>
      <c r="O13" s="41"/>
      <c r="P13" s="42"/>
      <c r="Q13" s="40"/>
      <c r="R13" s="43"/>
      <c r="S13" s="51"/>
    </row>
    <row r="14" spans="1:19" ht="15" customHeight="1">
      <c r="A14" s="35"/>
      <c r="B14" s="36"/>
      <c r="C14" s="485" t="s">
        <v>175</v>
      </c>
      <c r="D14" s="238">
        <f>I14</f>
        <v>6881000</v>
      </c>
      <c r="E14" s="238">
        <v>6881000</v>
      </c>
      <c r="F14" s="238">
        <v>6881000</v>
      </c>
      <c r="G14" s="171">
        <f>D14-E14</f>
        <v>0</v>
      </c>
      <c r="H14" s="234" t="s">
        <v>13</v>
      </c>
      <c r="I14" s="52">
        <v>6881000</v>
      </c>
      <c r="J14" s="53"/>
      <c r="K14" s="54"/>
      <c r="L14" s="55"/>
      <c r="M14" s="32"/>
      <c r="N14" s="54"/>
      <c r="O14" s="55"/>
      <c r="P14" s="32"/>
      <c r="Q14" s="54"/>
      <c r="R14" s="56"/>
      <c r="S14" s="57"/>
    </row>
    <row r="15" spans="1:19" ht="12" customHeight="1">
      <c r="A15" s="35"/>
      <c r="B15" s="36"/>
      <c r="C15" s="452"/>
      <c r="D15" s="236"/>
      <c r="E15" s="236"/>
      <c r="F15" s="236"/>
      <c r="G15" s="236"/>
      <c r="H15" s="44" t="s">
        <v>219</v>
      </c>
      <c r="I15" s="45"/>
      <c r="J15" s="46"/>
      <c r="K15" s="47"/>
      <c r="L15" s="48"/>
      <c r="M15" s="49"/>
      <c r="N15" s="47"/>
      <c r="O15" s="48"/>
      <c r="P15" s="49"/>
      <c r="Q15" s="47"/>
      <c r="R15" s="50"/>
      <c r="S15" s="57"/>
    </row>
    <row r="16" spans="1:19" ht="18" customHeight="1">
      <c r="A16" s="35"/>
      <c r="B16" s="36"/>
      <c r="C16" s="142" t="s">
        <v>47</v>
      </c>
      <c r="D16" s="239">
        <f>I16</f>
        <v>7737120</v>
      </c>
      <c r="E16" s="239">
        <v>7737120</v>
      </c>
      <c r="F16" s="239">
        <v>7737120</v>
      </c>
      <c r="G16" s="170">
        <f>D16-E16</f>
        <v>0</v>
      </c>
      <c r="H16" s="240" t="s">
        <v>65</v>
      </c>
      <c r="I16" s="58">
        <v>7737120</v>
      </c>
      <c r="J16" s="39"/>
      <c r="K16" s="40"/>
      <c r="L16" s="41"/>
      <c r="M16" s="42"/>
      <c r="N16" s="40"/>
      <c r="O16" s="41"/>
      <c r="P16" s="42"/>
      <c r="Q16" s="40"/>
      <c r="R16" s="43"/>
      <c r="S16" s="57"/>
    </row>
    <row r="17" spans="1:20" ht="12" customHeight="1">
      <c r="A17" s="35"/>
      <c r="B17" s="36"/>
      <c r="C17" s="143"/>
      <c r="D17" s="143"/>
      <c r="E17" s="143"/>
      <c r="F17" s="143"/>
      <c r="G17" s="239"/>
      <c r="H17" s="240" t="s">
        <v>187</v>
      </c>
      <c r="I17" s="58">
        <v>3602400</v>
      </c>
      <c r="J17" s="39"/>
      <c r="K17" s="40"/>
      <c r="L17" s="41"/>
      <c r="M17" s="42"/>
      <c r="N17" s="40"/>
      <c r="O17" s="41"/>
      <c r="P17" s="42"/>
      <c r="Q17" s="40"/>
      <c r="R17" s="43"/>
      <c r="S17" s="57"/>
    </row>
    <row r="18" spans="1:20" ht="12" customHeight="1">
      <c r="A18" s="35"/>
      <c r="B18" s="36"/>
      <c r="C18" s="298"/>
      <c r="D18" s="298"/>
      <c r="E18" s="298"/>
      <c r="F18" s="331"/>
      <c r="G18" s="235"/>
      <c r="H18" s="240" t="s">
        <v>66</v>
      </c>
      <c r="I18" s="58">
        <v>2585760</v>
      </c>
      <c r="J18" s="39"/>
      <c r="K18" s="40"/>
      <c r="L18" s="41"/>
      <c r="M18" s="42"/>
      <c r="N18" s="40"/>
      <c r="O18" s="41"/>
      <c r="P18" s="42"/>
      <c r="Q18" s="40"/>
      <c r="R18" s="43"/>
      <c r="S18" s="59"/>
    </row>
    <row r="19" spans="1:20" ht="12" customHeight="1">
      <c r="A19" s="35"/>
      <c r="B19" s="36"/>
      <c r="C19" s="298"/>
      <c r="D19" s="298"/>
      <c r="E19" s="298"/>
      <c r="F19" s="331"/>
      <c r="G19" s="235"/>
      <c r="H19" s="240" t="s">
        <v>67</v>
      </c>
      <c r="I19" s="58">
        <v>220080</v>
      </c>
      <c r="J19" s="39"/>
      <c r="K19" s="40"/>
      <c r="L19" s="41"/>
      <c r="M19" s="42"/>
      <c r="N19" s="40"/>
      <c r="O19" s="41"/>
      <c r="P19" s="42"/>
      <c r="Q19" s="61"/>
      <c r="R19" s="62"/>
      <c r="S19" s="60"/>
      <c r="T19" s="16"/>
    </row>
    <row r="20" spans="1:20" ht="12" customHeight="1">
      <c r="A20" s="35"/>
      <c r="B20" s="36"/>
      <c r="C20" s="298"/>
      <c r="D20" s="298"/>
      <c r="E20" s="298"/>
      <c r="F20" s="331"/>
      <c r="G20" s="235"/>
      <c r="H20" s="240" t="s">
        <v>162</v>
      </c>
      <c r="I20" s="58">
        <v>720480</v>
      </c>
      <c r="J20" s="39"/>
      <c r="K20" s="40"/>
      <c r="L20" s="41"/>
      <c r="M20" s="42"/>
      <c r="N20" s="40"/>
      <c r="O20" s="41"/>
      <c r="P20" s="42"/>
      <c r="Q20" s="40"/>
      <c r="R20" s="43"/>
      <c r="S20" s="60"/>
    </row>
    <row r="21" spans="1:20" ht="12" customHeight="1">
      <c r="A21" s="35"/>
      <c r="B21" s="36"/>
      <c r="C21" s="298"/>
      <c r="D21" s="298"/>
      <c r="E21" s="298"/>
      <c r="F21" s="331"/>
      <c r="G21" s="235"/>
      <c r="H21" s="240" t="s">
        <v>68</v>
      </c>
      <c r="I21" s="241">
        <v>608400</v>
      </c>
      <c r="J21" s="39"/>
      <c r="K21" s="63"/>
      <c r="L21" s="64"/>
      <c r="M21" s="42"/>
      <c r="N21" s="61"/>
      <c r="O21" s="64"/>
      <c r="P21" s="42"/>
      <c r="Q21" s="40"/>
      <c r="R21" s="43"/>
      <c r="S21" s="65"/>
    </row>
    <row r="22" spans="1:20" ht="12" customHeight="1">
      <c r="A22" s="35"/>
      <c r="B22" s="36"/>
      <c r="C22" s="487" t="s">
        <v>161</v>
      </c>
      <c r="D22" s="237">
        <f>I22</f>
        <v>2520000</v>
      </c>
      <c r="E22" s="237">
        <v>2520000</v>
      </c>
      <c r="F22" s="237">
        <v>2520000</v>
      </c>
      <c r="G22" s="171">
        <f>D22-E22</f>
        <v>0</v>
      </c>
      <c r="H22" s="234" t="s">
        <v>69</v>
      </c>
      <c r="I22" s="95">
        <v>2520000</v>
      </c>
      <c r="J22" s="32"/>
      <c r="K22" s="32"/>
      <c r="L22" s="32"/>
      <c r="M22" s="32"/>
      <c r="N22" s="32"/>
      <c r="O22" s="32"/>
      <c r="P22" s="32"/>
      <c r="Q22" s="33"/>
      <c r="R22" s="34"/>
      <c r="S22" s="1"/>
    </row>
    <row r="23" spans="1:20" ht="12" customHeight="1">
      <c r="A23" s="35"/>
      <c r="B23" s="36"/>
      <c r="C23" s="488"/>
      <c r="D23" s="298"/>
      <c r="E23" s="242"/>
      <c r="F23" s="242"/>
      <c r="G23" s="235"/>
      <c r="H23" s="37" t="s">
        <v>219</v>
      </c>
      <c r="I23" s="38"/>
      <c r="J23" s="39"/>
      <c r="K23" s="40"/>
      <c r="L23" s="41"/>
      <c r="M23" s="42"/>
      <c r="N23" s="40"/>
      <c r="O23" s="41"/>
      <c r="P23" s="42"/>
      <c r="Q23" s="40"/>
      <c r="R23" s="43"/>
      <c r="S23" s="1"/>
    </row>
    <row r="24" spans="1:20" ht="18" customHeight="1">
      <c r="A24" s="35"/>
      <c r="B24" s="463" t="s">
        <v>169</v>
      </c>
      <c r="C24" s="66" t="s">
        <v>8</v>
      </c>
      <c r="D24" s="243">
        <f>D25+D27+D30+D33+D35</f>
        <v>13338880</v>
      </c>
      <c r="E24" s="243">
        <f>E25+E27+E30+E33+E35</f>
        <v>13338880</v>
      </c>
      <c r="F24" s="243">
        <f>F25+F27+F30+F33+F35</f>
        <v>13338880</v>
      </c>
      <c r="G24" s="169">
        <v>0</v>
      </c>
      <c r="H24" s="244"/>
      <c r="I24" s="67"/>
      <c r="J24" s="68"/>
      <c r="K24" s="69"/>
      <c r="L24" s="70"/>
      <c r="M24" s="71"/>
      <c r="N24" s="72"/>
      <c r="O24" s="70"/>
      <c r="P24" s="71"/>
      <c r="Q24" s="72"/>
      <c r="R24" s="73"/>
      <c r="S24" s="31"/>
    </row>
    <row r="25" spans="1:20" ht="12" customHeight="1">
      <c r="A25" s="35"/>
      <c r="B25" s="452"/>
      <c r="C25" s="450" t="s">
        <v>174</v>
      </c>
      <c r="D25" s="237">
        <f>I25</f>
        <v>262000</v>
      </c>
      <c r="E25" s="237">
        <v>500000</v>
      </c>
      <c r="F25" s="237">
        <v>262000</v>
      </c>
      <c r="G25" s="489" t="s">
        <v>220</v>
      </c>
      <c r="H25" s="76" t="s">
        <v>14</v>
      </c>
      <c r="I25" s="245">
        <f>I26</f>
        <v>262000</v>
      </c>
      <c r="J25" s="53"/>
      <c r="K25" s="246"/>
      <c r="L25" s="247"/>
      <c r="M25" s="28"/>
      <c r="N25" s="77"/>
      <c r="O25" s="247"/>
      <c r="P25" s="248"/>
      <c r="Q25" s="248"/>
      <c r="R25" s="249"/>
      <c r="S25" s="1"/>
    </row>
    <row r="26" spans="1:20" ht="12" customHeight="1">
      <c r="A26" s="35"/>
      <c r="B26" s="75"/>
      <c r="C26" s="464"/>
      <c r="D26" s="250"/>
      <c r="E26" s="250"/>
      <c r="F26" s="250"/>
      <c r="G26" s="250"/>
      <c r="H26" s="133" t="s">
        <v>15</v>
      </c>
      <c r="I26" s="38">
        <f>K26*N26</f>
        <v>262000</v>
      </c>
      <c r="J26" s="39" t="s">
        <v>9</v>
      </c>
      <c r="K26" s="78">
        <v>262000</v>
      </c>
      <c r="L26" s="79" t="s">
        <v>10</v>
      </c>
      <c r="M26" s="80" t="s">
        <v>11</v>
      </c>
      <c r="N26" s="78">
        <v>1</v>
      </c>
      <c r="O26" s="79" t="s">
        <v>16</v>
      </c>
      <c r="P26" s="252"/>
      <c r="Q26" s="252"/>
      <c r="R26" s="253"/>
      <c r="S26" s="81"/>
    </row>
    <row r="27" spans="1:20" ht="12" customHeight="1">
      <c r="A27" s="35"/>
      <c r="B27" s="82"/>
      <c r="C27" s="450" t="s">
        <v>173</v>
      </c>
      <c r="D27" s="237">
        <f>I27</f>
        <v>3258980</v>
      </c>
      <c r="E27" s="237">
        <v>2880000</v>
      </c>
      <c r="F27" s="237">
        <v>3258980</v>
      </c>
      <c r="G27" s="171">
        <v>378980</v>
      </c>
      <c r="H27" s="76" t="s">
        <v>17</v>
      </c>
      <c r="I27" s="245">
        <f>I28+I29</f>
        <v>3258980</v>
      </c>
      <c r="J27" s="53"/>
      <c r="K27" s="246"/>
      <c r="L27" s="247"/>
      <c r="M27" s="28"/>
      <c r="N27" s="77"/>
      <c r="O27" s="247"/>
      <c r="P27" s="28"/>
      <c r="Q27" s="77"/>
      <c r="R27" s="83"/>
      <c r="S27" s="1"/>
    </row>
    <row r="28" spans="1:20" ht="12" customHeight="1">
      <c r="A28" s="35"/>
      <c r="B28" s="82"/>
      <c r="C28" s="452"/>
      <c r="D28" s="235"/>
      <c r="E28" s="235"/>
      <c r="F28" s="235"/>
      <c r="G28" s="235"/>
      <c r="H28" s="133" t="s">
        <v>18</v>
      </c>
      <c r="I28" s="38">
        <f>K28*N28</f>
        <v>1680000</v>
      </c>
      <c r="J28" s="39" t="s">
        <v>9</v>
      </c>
      <c r="K28" s="78">
        <v>140000</v>
      </c>
      <c r="L28" s="79" t="s">
        <v>10</v>
      </c>
      <c r="M28" s="80" t="s">
        <v>11</v>
      </c>
      <c r="N28" s="78">
        <v>12</v>
      </c>
      <c r="O28" s="79" t="s">
        <v>12</v>
      </c>
      <c r="P28" s="80"/>
      <c r="Q28" s="78"/>
      <c r="R28" s="74"/>
      <c r="S28" s="1"/>
    </row>
    <row r="29" spans="1:20" ht="12" customHeight="1">
      <c r="A29" s="35"/>
      <c r="B29" s="82"/>
      <c r="C29" s="254"/>
      <c r="D29" s="235"/>
      <c r="E29" s="235"/>
      <c r="F29" s="235"/>
      <c r="G29" s="235"/>
      <c r="H29" s="133" t="s">
        <v>147</v>
      </c>
      <c r="I29" s="38">
        <v>1578980</v>
      </c>
      <c r="J29" s="39"/>
      <c r="K29" s="78"/>
      <c r="L29" s="79"/>
      <c r="M29" s="80"/>
      <c r="N29" s="78"/>
      <c r="O29" s="79"/>
      <c r="P29" s="80"/>
      <c r="Q29" s="78"/>
      <c r="R29" s="74"/>
      <c r="S29" s="1"/>
    </row>
    <row r="30" spans="1:20" ht="12" customHeight="1">
      <c r="A30" s="35"/>
      <c r="B30" s="82"/>
      <c r="C30" s="295" t="s">
        <v>59</v>
      </c>
      <c r="D30" s="237">
        <f>I30</f>
        <v>6298880</v>
      </c>
      <c r="E30" s="237">
        <v>6298880</v>
      </c>
      <c r="F30" s="237">
        <v>6298880</v>
      </c>
      <c r="G30" s="171">
        <v>0</v>
      </c>
      <c r="H30" s="76" t="s">
        <v>19</v>
      </c>
      <c r="I30" s="52">
        <f>I31+I32</f>
        <v>6298880</v>
      </c>
      <c r="J30" s="53"/>
      <c r="K30" s="54"/>
      <c r="L30" s="84"/>
      <c r="M30" s="28"/>
      <c r="N30" s="77"/>
      <c r="O30" s="84"/>
      <c r="P30" s="28"/>
      <c r="Q30" s="77"/>
      <c r="R30" s="83"/>
      <c r="S30" s="1"/>
    </row>
    <row r="31" spans="1:20" ht="12" customHeight="1">
      <c r="A31" s="35"/>
      <c r="B31" s="82"/>
      <c r="C31" s="296"/>
      <c r="D31" s="235"/>
      <c r="E31" s="235"/>
      <c r="F31" s="235"/>
      <c r="G31" s="235"/>
      <c r="H31" s="133" t="s">
        <v>20</v>
      </c>
      <c r="I31" s="38">
        <f>K31*N31</f>
        <v>6000000</v>
      </c>
      <c r="J31" s="39" t="s">
        <v>9</v>
      </c>
      <c r="K31" s="40">
        <v>500000</v>
      </c>
      <c r="L31" s="79" t="s">
        <v>10</v>
      </c>
      <c r="M31" s="80" t="s">
        <v>11</v>
      </c>
      <c r="N31" s="78">
        <v>12</v>
      </c>
      <c r="O31" s="79" t="s">
        <v>12</v>
      </c>
      <c r="P31" s="80"/>
      <c r="Q31" s="78"/>
      <c r="R31" s="74"/>
      <c r="S31" s="1"/>
    </row>
    <row r="32" spans="1:20" ht="12" customHeight="1">
      <c r="A32" s="35"/>
      <c r="B32" s="82"/>
      <c r="C32" s="297"/>
      <c r="D32" s="235"/>
      <c r="E32" s="235"/>
      <c r="F32" s="235"/>
      <c r="G32" s="235"/>
      <c r="H32" s="133" t="s">
        <v>42</v>
      </c>
      <c r="I32" s="38">
        <v>298880</v>
      </c>
      <c r="J32" s="39" t="s">
        <v>9</v>
      </c>
      <c r="K32" s="40">
        <v>298880</v>
      </c>
      <c r="L32" s="79" t="s">
        <v>10</v>
      </c>
      <c r="M32" s="80" t="s">
        <v>11</v>
      </c>
      <c r="N32" s="78">
        <v>1</v>
      </c>
      <c r="O32" s="453" t="s">
        <v>16</v>
      </c>
      <c r="P32" s="453"/>
      <c r="Q32" s="78"/>
      <c r="R32" s="74"/>
      <c r="S32" s="1"/>
    </row>
    <row r="33" spans="1:19" ht="12" customHeight="1">
      <c r="A33" s="35"/>
      <c r="B33" s="82"/>
      <c r="C33" s="295" t="s">
        <v>60</v>
      </c>
      <c r="D33" s="237">
        <f>I33</f>
        <v>2441820</v>
      </c>
      <c r="E33" s="237">
        <v>2100000</v>
      </c>
      <c r="F33" s="237">
        <v>2441820</v>
      </c>
      <c r="G33" s="146">
        <v>341820</v>
      </c>
      <c r="H33" s="76" t="s">
        <v>21</v>
      </c>
      <c r="I33" s="52">
        <f>I34</f>
        <v>2441820</v>
      </c>
      <c r="J33" s="53"/>
      <c r="K33" s="54"/>
      <c r="L33" s="84"/>
      <c r="M33" s="28"/>
      <c r="N33" s="77"/>
      <c r="O33" s="84"/>
      <c r="P33" s="28"/>
      <c r="Q33" s="77"/>
      <c r="R33" s="83"/>
      <c r="S33" s="1"/>
    </row>
    <row r="34" spans="1:19" ht="12" customHeight="1">
      <c r="A34" s="35"/>
      <c r="B34" s="82"/>
      <c r="C34" s="256"/>
      <c r="D34" s="235"/>
      <c r="E34" s="235"/>
      <c r="F34" s="235"/>
      <c r="G34" s="235"/>
      <c r="H34" s="134" t="s">
        <v>51</v>
      </c>
      <c r="I34" s="38">
        <f>K34*N34</f>
        <v>2441820</v>
      </c>
      <c r="J34" s="39" t="s">
        <v>9</v>
      </c>
      <c r="K34" s="78">
        <v>2441820</v>
      </c>
      <c r="L34" s="79" t="s">
        <v>22</v>
      </c>
      <c r="M34" s="80" t="s">
        <v>11</v>
      </c>
      <c r="N34" s="78">
        <v>1</v>
      </c>
      <c r="O34" s="79" t="s">
        <v>16</v>
      </c>
      <c r="P34" s="80"/>
      <c r="Q34" s="78"/>
      <c r="R34" s="74"/>
      <c r="S34" s="1"/>
    </row>
    <row r="35" spans="1:19" ht="12" customHeight="1">
      <c r="A35" s="35"/>
      <c r="B35" s="82"/>
      <c r="C35" s="142" t="s">
        <v>48</v>
      </c>
      <c r="D35" s="237">
        <f>I35</f>
        <v>1077200</v>
      </c>
      <c r="E35" s="237">
        <v>1560000</v>
      </c>
      <c r="F35" s="237">
        <v>1077200</v>
      </c>
      <c r="G35" s="490" t="s">
        <v>221</v>
      </c>
      <c r="H35" s="76" t="s">
        <v>23</v>
      </c>
      <c r="I35" s="52">
        <f>I36+I37</f>
        <v>1077200</v>
      </c>
      <c r="J35" s="53"/>
      <c r="K35" s="77"/>
      <c r="L35" s="84"/>
      <c r="M35" s="28"/>
      <c r="N35" s="77"/>
      <c r="O35" s="84"/>
      <c r="P35" s="28"/>
      <c r="Q35" s="77"/>
      <c r="R35" s="83"/>
      <c r="S35" s="85"/>
    </row>
    <row r="36" spans="1:19" ht="12" customHeight="1">
      <c r="A36" s="35"/>
      <c r="B36" s="82"/>
      <c r="C36" s="298"/>
      <c r="D36" s="235"/>
      <c r="E36" s="255"/>
      <c r="F36" s="255"/>
      <c r="G36" s="235"/>
      <c r="H36" s="133" t="s">
        <v>24</v>
      </c>
      <c r="I36" s="38">
        <f>K36*N36</f>
        <v>720000</v>
      </c>
      <c r="J36" s="39" t="s">
        <v>9</v>
      </c>
      <c r="K36" s="78">
        <v>60000</v>
      </c>
      <c r="L36" s="79" t="s">
        <v>22</v>
      </c>
      <c r="M36" s="80" t="s">
        <v>11</v>
      </c>
      <c r="N36" s="78">
        <v>12</v>
      </c>
      <c r="O36" s="79" t="s">
        <v>25</v>
      </c>
      <c r="P36" s="80"/>
      <c r="Q36" s="78"/>
      <c r="R36" s="74"/>
      <c r="S36" s="85"/>
    </row>
    <row r="37" spans="1:19" ht="12" customHeight="1" thickBot="1">
      <c r="A37" s="257"/>
      <c r="B37" s="258"/>
      <c r="C37" s="259"/>
      <c r="D37" s="260"/>
      <c r="E37" s="261"/>
      <c r="F37" s="261"/>
      <c r="G37" s="260"/>
      <c r="H37" s="135" t="s">
        <v>26</v>
      </c>
      <c r="I37" s="86">
        <v>357200</v>
      </c>
      <c r="J37" s="87"/>
      <c r="K37" s="88"/>
      <c r="L37" s="89"/>
      <c r="M37" s="90"/>
      <c r="N37" s="88"/>
      <c r="O37" s="89"/>
      <c r="P37" s="90"/>
      <c r="Q37" s="88"/>
      <c r="R37" s="91"/>
      <c r="S37" s="1"/>
    </row>
    <row r="38" spans="1:19" ht="21" customHeight="1">
      <c r="A38" s="306" t="s">
        <v>171</v>
      </c>
      <c r="B38" s="454" t="s">
        <v>7</v>
      </c>
      <c r="C38" s="455"/>
      <c r="D38" s="18">
        <f>D39</f>
        <v>51471000</v>
      </c>
      <c r="E38" s="152">
        <f>E39</f>
        <v>61471000</v>
      </c>
      <c r="F38" s="152">
        <f>F39</f>
        <v>62971000</v>
      </c>
      <c r="G38" s="322">
        <v>1500000</v>
      </c>
      <c r="H38" s="19"/>
      <c r="I38" s="20"/>
      <c r="J38" s="21"/>
      <c r="K38" s="22"/>
      <c r="L38" s="22"/>
      <c r="M38" s="22"/>
      <c r="N38" s="22"/>
      <c r="O38" s="22"/>
      <c r="P38" s="22"/>
      <c r="Q38" s="22"/>
      <c r="R38" s="23"/>
      <c r="S38" s="81"/>
    </row>
    <row r="39" spans="1:19" ht="18.75" customHeight="1">
      <c r="A39" s="25"/>
      <c r="B39" s="307" t="s">
        <v>172</v>
      </c>
      <c r="C39" s="26" t="s">
        <v>8</v>
      </c>
      <c r="D39" s="92">
        <f>D40+D54+D62+D67+D78</f>
        <v>51471000</v>
      </c>
      <c r="E39" s="151">
        <f>E40+E54+E62+E67+E78+E86</f>
        <v>61471000</v>
      </c>
      <c r="F39" s="151">
        <f>F40+F54+F62+F67+F78+F86</f>
        <v>62971000</v>
      </c>
      <c r="G39" s="169">
        <v>1500000</v>
      </c>
      <c r="H39" s="262"/>
      <c r="I39" s="263"/>
      <c r="J39" s="71"/>
      <c r="K39" s="71"/>
      <c r="L39" s="71"/>
      <c r="M39" s="71"/>
      <c r="N39" s="71"/>
      <c r="O39" s="71"/>
      <c r="P39" s="71"/>
      <c r="Q39" s="93"/>
      <c r="R39" s="94"/>
      <c r="S39" s="1"/>
    </row>
    <row r="40" spans="1:19" ht="18" customHeight="1">
      <c r="A40" s="25"/>
      <c r="B40" s="96"/>
      <c r="C40" s="456" t="s">
        <v>93</v>
      </c>
      <c r="D40" s="264">
        <f>I40+I46+I48+I50</f>
        <v>9310000</v>
      </c>
      <c r="E40" s="148">
        <v>9310000</v>
      </c>
      <c r="F40" s="148">
        <v>10810000</v>
      </c>
      <c r="G40" s="170">
        <v>1500000</v>
      </c>
      <c r="H40" s="132" t="s">
        <v>148</v>
      </c>
      <c r="I40" s="95">
        <f>I41+I42+I43+I44+I45</f>
        <v>4410000</v>
      </c>
      <c r="J40" s="127"/>
      <c r="K40" s="28"/>
      <c r="L40" s="28"/>
      <c r="M40" s="28"/>
      <c r="N40" s="28"/>
      <c r="O40" s="28"/>
      <c r="P40" s="28"/>
      <c r="Q40" s="29"/>
      <c r="R40" s="30"/>
      <c r="S40" s="1"/>
    </row>
    <row r="41" spans="1:19" ht="12" customHeight="1">
      <c r="A41" s="25"/>
      <c r="B41" s="96"/>
      <c r="C41" s="457"/>
      <c r="D41" s="264"/>
      <c r="E41" s="255"/>
      <c r="F41" s="255"/>
      <c r="G41" s="264"/>
      <c r="H41" s="136" t="s">
        <v>81</v>
      </c>
      <c r="I41" s="38">
        <f>K41*N41</f>
        <v>600000</v>
      </c>
      <c r="J41" s="39" t="s">
        <v>9</v>
      </c>
      <c r="K41" s="40">
        <v>200000</v>
      </c>
      <c r="L41" s="41" t="s">
        <v>22</v>
      </c>
      <c r="M41" s="42" t="s">
        <v>27</v>
      </c>
      <c r="N41" s="40">
        <v>3</v>
      </c>
      <c r="O41" s="41" t="s">
        <v>28</v>
      </c>
      <c r="P41" s="80"/>
      <c r="Q41" s="97"/>
      <c r="R41" s="98"/>
      <c r="S41" s="1"/>
    </row>
    <row r="42" spans="1:19" ht="12" customHeight="1">
      <c r="A42" s="25"/>
      <c r="B42" s="96"/>
      <c r="C42" s="296"/>
      <c r="D42" s="264"/>
      <c r="E42" s="255"/>
      <c r="F42" s="255"/>
      <c r="G42" s="264"/>
      <c r="H42" s="136" t="s">
        <v>82</v>
      </c>
      <c r="I42" s="38">
        <f>K42*N42*Q42</f>
        <v>960000</v>
      </c>
      <c r="J42" s="39" t="s">
        <v>9</v>
      </c>
      <c r="K42" s="40">
        <v>40000</v>
      </c>
      <c r="L42" s="79" t="s">
        <v>22</v>
      </c>
      <c r="M42" s="42" t="s">
        <v>27</v>
      </c>
      <c r="N42" s="78">
        <v>6</v>
      </c>
      <c r="O42" s="99" t="s">
        <v>28</v>
      </c>
      <c r="P42" s="42" t="s">
        <v>27</v>
      </c>
      <c r="Q42" s="100">
        <v>4</v>
      </c>
      <c r="R42" s="101" t="s">
        <v>29</v>
      </c>
      <c r="S42" s="1"/>
    </row>
    <row r="43" spans="1:19" ht="12" customHeight="1">
      <c r="A43" s="25"/>
      <c r="B43" s="96"/>
      <c r="C43" s="296"/>
      <c r="D43" s="264"/>
      <c r="E43" s="255"/>
      <c r="F43" s="255"/>
      <c r="G43" s="264"/>
      <c r="H43" s="136" t="s">
        <v>83</v>
      </c>
      <c r="I43" s="38">
        <f>K43*N43</f>
        <v>1650000</v>
      </c>
      <c r="J43" s="39" t="s">
        <v>9</v>
      </c>
      <c r="K43" s="40">
        <v>1650000</v>
      </c>
      <c r="L43" s="41" t="s">
        <v>22</v>
      </c>
      <c r="M43" s="42" t="s">
        <v>27</v>
      </c>
      <c r="N43" s="40">
        <v>1</v>
      </c>
      <c r="O43" s="41" t="s">
        <v>16</v>
      </c>
      <c r="P43" s="458" t="s">
        <v>91</v>
      </c>
      <c r="Q43" s="459"/>
      <c r="R43" s="101"/>
      <c r="S43" s="1"/>
    </row>
    <row r="44" spans="1:19" ht="12" customHeight="1">
      <c r="A44" s="25"/>
      <c r="B44" s="96"/>
      <c r="C44" s="296"/>
      <c r="D44" s="264"/>
      <c r="E44" s="255"/>
      <c r="F44" s="255"/>
      <c r="G44" s="264"/>
      <c r="H44" s="136" t="s">
        <v>84</v>
      </c>
      <c r="I44" s="38">
        <f>K44*N44</f>
        <v>600000</v>
      </c>
      <c r="J44" s="39" t="s">
        <v>9</v>
      </c>
      <c r="K44" s="40">
        <v>600000</v>
      </c>
      <c r="L44" s="41" t="s">
        <v>22</v>
      </c>
      <c r="M44" s="42" t="s">
        <v>27</v>
      </c>
      <c r="N44" s="40">
        <v>1</v>
      </c>
      <c r="O44" s="41" t="s">
        <v>16</v>
      </c>
      <c r="P44" s="458" t="s">
        <v>92</v>
      </c>
      <c r="Q44" s="459"/>
      <c r="R44" s="101"/>
      <c r="S44" s="1"/>
    </row>
    <row r="45" spans="1:19" ht="12" customHeight="1">
      <c r="A45" s="25"/>
      <c r="B45" s="96"/>
      <c r="C45" s="296"/>
      <c r="D45" s="264"/>
      <c r="E45" s="255"/>
      <c r="F45" s="255"/>
      <c r="G45" s="264"/>
      <c r="H45" s="136" t="s">
        <v>158</v>
      </c>
      <c r="I45" s="38">
        <f>K45*N45</f>
        <v>600000</v>
      </c>
      <c r="J45" s="39" t="s">
        <v>9</v>
      </c>
      <c r="K45" s="40">
        <v>600000</v>
      </c>
      <c r="L45" s="41" t="s">
        <v>22</v>
      </c>
      <c r="M45" s="42" t="s">
        <v>27</v>
      </c>
      <c r="N45" s="40">
        <v>1</v>
      </c>
      <c r="O45" s="41" t="s">
        <v>16</v>
      </c>
      <c r="P45" s="460" t="s">
        <v>92</v>
      </c>
      <c r="Q45" s="461"/>
      <c r="R45" s="101"/>
      <c r="S45" s="1"/>
    </row>
    <row r="46" spans="1:19" ht="12" customHeight="1">
      <c r="A46" s="25"/>
      <c r="B46" s="96"/>
      <c r="C46" s="308"/>
      <c r="D46" s="264"/>
      <c r="E46" s="255"/>
      <c r="F46" s="255"/>
      <c r="G46" s="264"/>
      <c r="H46" s="105" t="s">
        <v>88</v>
      </c>
      <c r="I46" s="52">
        <f>I47</f>
        <v>600000</v>
      </c>
      <c r="J46" s="53"/>
      <c r="K46" s="54"/>
      <c r="L46" s="55"/>
      <c r="M46" s="32"/>
      <c r="N46" s="54"/>
      <c r="O46" s="55"/>
      <c r="P46" s="32"/>
      <c r="Q46" s="106"/>
      <c r="R46" s="56"/>
      <c r="S46" s="1"/>
    </row>
    <row r="47" spans="1:19" ht="12" customHeight="1">
      <c r="A47" s="25"/>
      <c r="B47" s="96"/>
      <c r="C47" s="308"/>
      <c r="D47" s="264"/>
      <c r="E47" s="255"/>
      <c r="F47" s="255"/>
      <c r="G47" s="264"/>
      <c r="H47" s="138" t="s">
        <v>89</v>
      </c>
      <c r="I47" s="38">
        <f>K47*N47</f>
        <v>600000</v>
      </c>
      <c r="J47" s="39" t="s">
        <v>9</v>
      </c>
      <c r="K47" s="40">
        <v>100000</v>
      </c>
      <c r="L47" s="41" t="s">
        <v>22</v>
      </c>
      <c r="M47" s="42" t="s">
        <v>27</v>
      </c>
      <c r="N47" s="47">
        <v>6</v>
      </c>
      <c r="O47" s="48" t="s">
        <v>28</v>
      </c>
      <c r="P47" s="49"/>
      <c r="Q47" s="104"/>
      <c r="R47" s="50"/>
      <c r="S47" s="1"/>
    </row>
    <row r="48" spans="1:19" ht="12" customHeight="1">
      <c r="A48" s="265"/>
      <c r="B48" s="96"/>
      <c r="C48" s="296"/>
      <c r="D48" s="264"/>
      <c r="E48" s="255"/>
      <c r="F48" s="255"/>
      <c r="G48" s="264"/>
      <c r="H48" s="105" t="s">
        <v>85</v>
      </c>
      <c r="I48" s="52">
        <f>I49</f>
        <v>2800000</v>
      </c>
      <c r="J48" s="53"/>
      <c r="K48" s="54"/>
      <c r="L48" s="55"/>
      <c r="M48" s="32"/>
      <c r="N48" s="54"/>
      <c r="O48" s="55"/>
      <c r="P48" s="32"/>
      <c r="Q48" s="106"/>
      <c r="R48" s="56"/>
      <c r="S48" s="1"/>
    </row>
    <row r="49" spans="1:23" ht="12" customHeight="1">
      <c r="A49" s="265"/>
      <c r="B49" s="96"/>
      <c r="C49" s="296"/>
      <c r="D49" s="264"/>
      <c r="E49" s="255"/>
      <c r="F49" s="255"/>
      <c r="G49" s="264"/>
      <c r="H49" s="138" t="s">
        <v>86</v>
      </c>
      <c r="I49" s="38">
        <f>K49</f>
        <v>2800000</v>
      </c>
      <c r="J49" s="39" t="s">
        <v>9</v>
      </c>
      <c r="K49" s="40">
        <v>2800000</v>
      </c>
      <c r="L49" s="41" t="s">
        <v>22</v>
      </c>
      <c r="M49" s="42" t="s">
        <v>27</v>
      </c>
      <c r="N49" s="47">
        <v>1</v>
      </c>
      <c r="O49" s="48" t="s">
        <v>16</v>
      </c>
      <c r="P49" s="49"/>
      <c r="Q49" s="104"/>
      <c r="R49" s="50"/>
      <c r="S49" s="1"/>
    </row>
    <row r="50" spans="1:23" ht="12" customHeight="1">
      <c r="A50" s="265"/>
      <c r="B50" s="96"/>
      <c r="C50" s="299"/>
      <c r="D50" s="264"/>
      <c r="E50" s="255"/>
      <c r="F50" s="255"/>
      <c r="G50" s="264"/>
      <c r="H50" s="105" t="s">
        <v>87</v>
      </c>
      <c r="I50" s="52">
        <f>I51</f>
        <v>1500000</v>
      </c>
      <c r="J50" s="53"/>
      <c r="K50" s="54"/>
      <c r="L50" s="55"/>
      <c r="M50" s="32"/>
      <c r="N50" s="40"/>
      <c r="O50" s="41"/>
      <c r="P50" s="42"/>
      <c r="Q50" s="103"/>
      <c r="R50" s="43"/>
      <c r="S50" s="1"/>
    </row>
    <row r="51" spans="1:23" ht="12" customHeight="1">
      <c r="A51" s="265"/>
      <c r="B51" s="96"/>
      <c r="C51" s="299"/>
      <c r="D51" s="264"/>
      <c r="E51" s="255"/>
      <c r="F51" s="255"/>
      <c r="G51" s="264"/>
      <c r="H51" s="138" t="s">
        <v>46</v>
      </c>
      <c r="I51" s="38">
        <f>K51*N51</f>
        <v>1500000</v>
      </c>
      <c r="J51" s="39" t="s">
        <v>9</v>
      </c>
      <c r="K51" s="40">
        <v>1500000</v>
      </c>
      <c r="L51" s="41" t="s">
        <v>22</v>
      </c>
      <c r="M51" s="42" t="s">
        <v>27</v>
      </c>
      <c r="N51" s="40">
        <v>1</v>
      </c>
      <c r="O51" s="41" t="s">
        <v>28</v>
      </c>
      <c r="P51" s="42"/>
      <c r="Q51" s="103"/>
      <c r="R51" s="43"/>
      <c r="S51" s="1"/>
    </row>
    <row r="52" spans="1:23" ht="12" customHeight="1">
      <c r="A52" s="265"/>
      <c r="B52" s="96"/>
      <c r="C52" s="330"/>
      <c r="D52" s="264"/>
      <c r="E52" s="255"/>
      <c r="F52" s="255"/>
      <c r="G52" s="264"/>
      <c r="H52" s="105" t="s">
        <v>215</v>
      </c>
      <c r="I52" s="52">
        <f>I53</f>
        <v>1500000</v>
      </c>
      <c r="J52" s="53"/>
      <c r="K52" s="54"/>
      <c r="L52" s="55"/>
      <c r="M52" s="32"/>
      <c r="N52" s="54"/>
      <c r="O52" s="55"/>
      <c r="P52" s="32"/>
      <c r="Q52" s="106"/>
      <c r="R52" s="56"/>
      <c r="S52" s="1"/>
    </row>
    <row r="53" spans="1:23" ht="12" customHeight="1">
      <c r="A53" s="265"/>
      <c r="B53" s="96"/>
      <c r="C53" s="330"/>
      <c r="D53" s="264"/>
      <c r="E53" s="255"/>
      <c r="F53" s="255"/>
      <c r="G53" s="264"/>
      <c r="H53" s="138" t="s">
        <v>46</v>
      </c>
      <c r="I53" s="38">
        <f>K53*N53</f>
        <v>1500000</v>
      </c>
      <c r="J53" s="39" t="s">
        <v>9</v>
      </c>
      <c r="K53" s="40">
        <v>1500000</v>
      </c>
      <c r="L53" s="41" t="s">
        <v>22</v>
      </c>
      <c r="M53" s="42" t="s">
        <v>27</v>
      </c>
      <c r="N53" s="47">
        <v>1</v>
      </c>
      <c r="O53" s="48" t="s">
        <v>28</v>
      </c>
      <c r="P53" s="49"/>
      <c r="Q53" s="104"/>
      <c r="R53" s="50"/>
      <c r="S53" s="1"/>
    </row>
    <row r="54" spans="1:23" ht="12" customHeight="1">
      <c r="A54" s="265"/>
      <c r="B54" s="96"/>
      <c r="C54" s="465" t="s">
        <v>188</v>
      </c>
      <c r="D54" s="268">
        <f>I54+I56+I58+I60</f>
        <v>7561000</v>
      </c>
      <c r="E54" s="150">
        <v>7561000</v>
      </c>
      <c r="F54" s="150">
        <v>7561000</v>
      </c>
      <c r="G54" s="171">
        <f>D54-E54</f>
        <v>0</v>
      </c>
      <c r="H54" s="234" t="s">
        <v>31</v>
      </c>
      <c r="I54" s="269">
        <f>I55</f>
        <v>361000</v>
      </c>
      <c r="J54" s="32"/>
      <c r="K54" s="270"/>
      <c r="L54" s="271"/>
      <c r="M54" s="32"/>
      <c r="N54" s="276"/>
      <c r="O54" s="271"/>
      <c r="P54" s="32"/>
      <c r="Q54" s="54"/>
      <c r="R54" s="56"/>
      <c r="S54" s="1"/>
    </row>
    <row r="55" spans="1:23" ht="12" customHeight="1">
      <c r="A55" s="265"/>
      <c r="B55" s="96"/>
      <c r="C55" s="466"/>
      <c r="D55" s="266"/>
      <c r="E55" s="147"/>
      <c r="F55" s="147"/>
      <c r="G55" s="266"/>
      <c r="H55" s="272" t="s">
        <v>70</v>
      </c>
      <c r="I55" s="273">
        <f>K55*N55</f>
        <v>361000</v>
      </c>
      <c r="J55" s="39" t="s">
        <v>9</v>
      </c>
      <c r="K55" s="274">
        <v>361000</v>
      </c>
      <c r="L55" s="275" t="s">
        <v>22</v>
      </c>
      <c r="M55" s="49" t="s">
        <v>27</v>
      </c>
      <c r="N55" s="107">
        <v>1</v>
      </c>
      <c r="O55" s="107" t="s">
        <v>16</v>
      </c>
      <c r="P55" s="49"/>
      <c r="Q55" s="47"/>
      <c r="R55" s="50"/>
      <c r="S55" s="1"/>
    </row>
    <row r="56" spans="1:23" ht="12" customHeight="1">
      <c r="A56" s="265"/>
      <c r="B56" s="96"/>
      <c r="C56" s="466"/>
      <c r="D56" s="266"/>
      <c r="E56" s="147"/>
      <c r="F56" s="147"/>
      <c r="G56" s="266"/>
      <c r="H56" s="240" t="s">
        <v>159</v>
      </c>
      <c r="I56" s="241">
        <v>800000</v>
      </c>
      <c r="J56" s="32"/>
      <c r="K56" s="277"/>
      <c r="L56" s="64"/>
      <c r="M56" s="42"/>
      <c r="N56" s="61"/>
      <c r="O56" s="64"/>
      <c r="P56" s="42"/>
      <c r="Q56" s="40"/>
      <c r="R56" s="43"/>
      <c r="S56" s="1"/>
    </row>
    <row r="57" spans="1:23" ht="12" customHeight="1">
      <c r="A57" s="265"/>
      <c r="B57" s="96"/>
      <c r="C57" s="466"/>
      <c r="D57" s="266"/>
      <c r="E57" s="147"/>
      <c r="F57" s="147"/>
      <c r="G57" s="266"/>
      <c r="H57" s="272" t="s">
        <v>74</v>
      </c>
      <c r="I57" s="273">
        <f>K57*N57</f>
        <v>800000</v>
      </c>
      <c r="J57" s="46" t="s">
        <v>9</v>
      </c>
      <c r="K57" s="274">
        <v>800000</v>
      </c>
      <c r="L57" s="275" t="s">
        <v>22</v>
      </c>
      <c r="M57" s="49" t="s">
        <v>27</v>
      </c>
      <c r="N57" s="107">
        <v>1</v>
      </c>
      <c r="O57" s="107" t="s">
        <v>16</v>
      </c>
      <c r="P57" s="309"/>
      <c r="Q57" s="108"/>
      <c r="R57" s="109"/>
      <c r="S57" s="1"/>
    </row>
    <row r="58" spans="1:23" ht="12" customHeight="1">
      <c r="A58" s="265"/>
      <c r="B58" s="96"/>
      <c r="C58" s="310"/>
      <c r="D58" s="266"/>
      <c r="E58" s="147"/>
      <c r="F58" s="147"/>
      <c r="G58" s="266"/>
      <c r="H58" s="240" t="s">
        <v>72</v>
      </c>
      <c r="I58" s="269">
        <f>I59</f>
        <v>1100000</v>
      </c>
      <c r="J58" s="42"/>
      <c r="K58" s="277"/>
      <c r="L58" s="64"/>
      <c r="M58" s="42"/>
      <c r="N58" s="61"/>
      <c r="O58" s="64"/>
      <c r="P58" s="42"/>
      <c r="Q58" s="40"/>
      <c r="R58" s="43"/>
      <c r="S58" s="1"/>
    </row>
    <row r="59" spans="1:23" ht="12" customHeight="1">
      <c r="A59" s="265"/>
      <c r="B59" s="96"/>
      <c r="C59" s="310"/>
      <c r="D59" s="266"/>
      <c r="E59" s="147"/>
      <c r="F59" s="147"/>
      <c r="G59" s="266"/>
      <c r="H59" s="272" t="s">
        <v>73</v>
      </c>
      <c r="I59" s="273">
        <f>K59*N59</f>
        <v>1100000</v>
      </c>
      <c r="J59" s="46" t="s">
        <v>9</v>
      </c>
      <c r="K59" s="274">
        <v>1100000</v>
      </c>
      <c r="L59" s="275" t="s">
        <v>22</v>
      </c>
      <c r="M59" s="49" t="s">
        <v>27</v>
      </c>
      <c r="N59" s="107">
        <v>1</v>
      </c>
      <c r="O59" s="107" t="s">
        <v>16</v>
      </c>
      <c r="P59" s="309"/>
      <c r="Q59" s="108"/>
      <c r="R59" s="109"/>
      <c r="S59" s="1"/>
    </row>
    <row r="60" spans="1:23" ht="12" customHeight="1">
      <c r="A60" s="265"/>
      <c r="B60" s="96"/>
      <c r="C60" s="310"/>
      <c r="D60" s="266"/>
      <c r="E60" s="255"/>
      <c r="F60" s="255"/>
      <c r="G60" s="266"/>
      <c r="H60" s="234" t="s">
        <v>32</v>
      </c>
      <c r="I60" s="269">
        <f>I61</f>
        <v>5300000</v>
      </c>
      <c r="J60" s="32"/>
      <c r="K60" s="270"/>
      <c r="L60" s="271"/>
      <c r="M60" s="32"/>
      <c r="N60" s="276"/>
      <c r="O60" s="271"/>
      <c r="P60" s="32"/>
      <c r="Q60" s="54"/>
      <c r="R60" s="56"/>
      <c r="S60" s="1"/>
    </row>
    <row r="61" spans="1:23" ht="12" customHeight="1">
      <c r="A61" s="265"/>
      <c r="B61" s="96"/>
      <c r="C61" s="296"/>
      <c r="D61" s="266"/>
      <c r="E61" s="255"/>
      <c r="F61" s="255"/>
      <c r="G61" s="266"/>
      <c r="H61" s="272" t="s">
        <v>71</v>
      </c>
      <c r="I61" s="273">
        <f>K61*N61</f>
        <v>5300000</v>
      </c>
      <c r="J61" s="46" t="s">
        <v>9</v>
      </c>
      <c r="K61" s="274">
        <v>5300000</v>
      </c>
      <c r="L61" s="275" t="s">
        <v>22</v>
      </c>
      <c r="M61" s="49" t="s">
        <v>27</v>
      </c>
      <c r="N61" s="107">
        <v>1</v>
      </c>
      <c r="O61" s="107" t="s">
        <v>28</v>
      </c>
      <c r="P61" s="49"/>
      <c r="Q61" s="47"/>
      <c r="R61" s="50"/>
      <c r="S61" s="1"/>
    </row>
    <row r="62" spans="1:23" ht="12" customHeight="1">
      <c r="A62" s="265"/>
      <c r="B62" s="96"/>
      <c r="C62" s="456" t="s">
        <v>75</v>
      </c>
      <c r="D62" s="268">
        <f>I62+I65</f>
        <v>18820000</v>
      </c>
      <c r="E62" s="150">
        <v>18820000</v>
      </c>
      <c r="F62" s="150">
        <v>18820000</v>
      </c>
      <c r="G62" s="171">
        <f>D62-E62</f>
        <v>0</v>
      </c>
      <c r="H62" s="110" t="s">
        <v>33</v>
      </c>
      <c r="I62" s="52">
        <f>I64+I63</f>
        <v>12820000</v>
      </c>
      <c r="J62" s="53"/>
      <c r="K62" s="54"/>
      <c r="L62" s="84"/>
      <c r="M62" s="28"/>
      <c r="N62" s="77"/>
      <c r="O62" s="84"/>
      <c r="P62" s="28"/>
      <c r="Q62" s="77"/>
      <c r="R62" s="83"/>
      <c r="S62" s="1"/>
    </row>
    <row r="63" spans="1:23" ht="12" customHeight="1">
      <c r="A63" s="265"/>
      <c r="B63" s="96"/>
      <c r="C63" s="457"/>
      <c r="D63" s="266"/>
      <c r="E63" s="147"/>
      <c r="F63" s="147"/>
      <c r="G63" s="266"/>
      <c r="H63" s="139" t="s">
        <v>34</v>
      </c>
      <c r="I63" s="38">
        <f>K63*N63*Q63</f>
        <v>12100000</v>
      </c>
      <c r="J63" s="39" t="s">
        <v>9</v>
      </c>
      <c r="K63" s="40">
        <v>60500</v>
      </c>
      <c r="L63" s="79" t="s">
        <v>22</v>
      </c>
      <c r="M63" s="42" t="s">
        <v>27</v>
      </c>
      <c r="N63" s="78">
        <v>1</v>
      </c>
      <c r="O63" s="99" t="s">
        <v>29</v>
      </c>
      <c r="P63" s="42" t="s">
        <v>27</v>
      </c>
      <c r="Q63" s="100">
        <v>200</v>
      </c>
      <c r="R63" s="101" t="s">
        <v>76</v>
      </c>
      <c r="S63" s="111"/>
    </row>
    <row r="64" spans="1:23" ht="12" customHeight="1">
      <c r="A64" s="265"/>
      <c r="B64" s="96"/>
      <c r="C64" s="299"/>
      <c r="D64" s="266"/>
      <c r="E64" s="255"/>
      <c r="F64" s="255"/>
      <c r="G64" s="266"/>
      <c r="H64" s="139" t="s">
        <v>52</v>
      </c>
      <c r="I64" s="38">
        <f>K64*N64</f>
        <v>720000</v>
      </c>
      <c r="J64" s="39"/>
      <c r="K64" s="40">
        <v>60000</v>
      </c>
      <c r="L64" s="79" t="s">
        <v>22</v>
      </c>
      <c r="M64" s="42" t="s">
        <v>27</v>
      </c>
      <c r="N64" s="100">
        <v>12</v>
      </c>
      <c r="O64" s="113" t="s">
        <v>25</v>
      </c>
      <c r="P64" s="42"/>
      <c r="Q64" s="100"/>
      <c r="R64" s="101"/>
      <c r="S64" s="114"/>
      <c r="T64" s="112"/>
      <c r="U64" s="112"/>
      <c r="V64" s="112"/>
      <c r="W64" s="112"/>
    </row>
    <row r="65" spans="1:32" ht="12" customHeight="1">
      <c r="A65" s="265"/>
      <c r="B65" s="96"/>
      <c r="C65" s="299"/>
      <c r="D65" s="115"/>
      <c r="E65" s="278"/>
      <c r="F65" s="278"/>
      <c r="G65" s="115"/>
      <c r="H65" s="110" t="s">
        <v>35</v>
      </c>
      <c r="I65" s="52">
        <f>+I66</f>
        <v>6000000</v>
      </c>
      <c r="J65" s="53"/>
      <c r="K65" s="77"/>
      <c r="L65" s="84"/>
      <c r="M65" s="28"/>
      <c r="N65" s="77"/>
      <c r="O65" s="116"/>
      <c r="P65" s="28"/>
      <c r="Q65" s="117"/>
      <c r="R65" s="118"/>
      <c r="S65" s="114"/>
      <c r="T65" s="114"/>
      <c r="U65" s="114"/>
      <c r="V65" s="119"/>
      <c r="W65" s="112"/>
    </row>
    <row r="66" spans="1:32" ht="12" customHeight="1">
      <c r="A66" s="265"/>
      <c r="B66" s="96"/>
      <c r="C66" s="267"/>
      <c r="D66" s="115"/>
      <c r="E66" s="278"/>
      <c r="F66" s="278"/>
      <c r="G66" s="115"/>
      <c r="H66" s="139" t="s">
        <v>30</v>
      </c>
      <c r="I66" s="38">
        <f>K66</f>
        <v>6000000</v>
      </c>
      <c r="J66" s="39" t="s">
        <v>9</v>
      </c>
      <c r="K66" s="78">
        <v>6000000</v>
      </c>
      <c r="L66" s="79" t="s">
        <v>22</v>
      </c>
      <c r="M66" s="42" t="s">
        <v>27</v>
      </c>
      <c r="N66" s="78">
        <v>1</v>
      </c>
      <c r="O66" s="99" t="s">
        <v>28</v>
      </c>
      <c r="P66" s="80"/>
      <c r="Q66" s="100"/>
      <c r="R66" s="101"/>
      <c r="S66" s="114"/>
      <c r="T66" s="114"/>
      <c r="U66" s="114"/>
      <c r="V66" s="119"/>
      <c r="W66" s="112"/>
    </row>
    <row r="67" spans="1:32" ht="12" customHeight="1">
      <c r="A67" s="265"/>
      <c r="B67" s="96"/>
      <c r="C67" s="456" t="s">
        <v>77</v>
      </c>
      <c r="D67" s="268">
        <f>I67+I70+I72+I74+I76</f>
        <v>8760000</v>
      </c>
      <c r="E67" s="150">
        <v>8760000</v>
      </c>
      <c r="F67" s="150">
        <v>8760000</v>
      </c>
      <c r="G67" s="171">
        <f>D67-E67</f>
        <v>0</v>
      </c>
      <c r="H67" s="110" t="s">
        <v>36</v>
      </c>
      <c r="I67" s="120">
        <f>I68+I69</f>
        <v>1560000</v>
      </c>
      <c r="J67" s="53"/>
      <c r="K67" s="54"/>
      <c r="L67" s="55"/>
      <c r="M67" s="32"/>
      <c r="N67" s="54"/>
      <c r="O67" s="84"/>
      <c r="P67" s="28"/>
      <c r="Q67" s="77"/>
      <c r="R67" s="83"/>
      <c r="S67" s="111"/>
      <c r="T67" s="114"/>
      <c r="U67" s="114"/>
      <c r="V67" s="121"/>
      <c r="W67" s="112"/>
    </row>
    <row r="68" spans="1:32" ht="12" customHeight="1">
      <c r="A68" s="265"/>
      <c r="B68" s="96"/>
      <c r="C68" s="457"/>
      <c r="D68" s="266"/>
      <c r="E68" s="279"/>
      <c r="F68" s="279"/>
      <c r="G68" s="266"/>
      <c r="H68" s="140" t="s">
        <v>43</v>
      </c>
      <c r="I68" s="122">
        <f>K68*N68</f>
        <v>600000</v>
      </c>
      <c r="J68" s="39" t="s">
        <v>9</v>
      </c>
      <c r="K68" s="123">
        <v>100000</v>
      </c>
      <c r="L68" s="79" t="s">
        <v>22</v>
      </c>
      <c r="M68" s="80" t="s">
        <v>27</v>
      </c>
      <c r="N68" s="124">
        <v>6</v>
      </c>
      <c r="O68" s="79" t="s">
        <v>28</v>
      </c>
      <c r="P68" s="42"/>
      <c r="Q68" s="100"/>
      <c r="R68" s="101"/>
      <c r="S68" s="111"/>
      <c r="T68" s="119"/>
      <c r="U68" s="112"/>
    </row>
    <row r="69" spans="1:32" ht="12" customHeight="1">
      <c r="A69" s="265"/>
      <c r="B69" s="96"/>
      <c r="C69" s="280"/>
      <c r="D69" s="266"/>
      <c r="E69" s="279"/>
      <c r="F69" s="279"/>
      <c r="G69" s="266"/>
      <c r="H69" s="140" t="s">
        <v>37</v>
      </c>
      <c r="I69" s="122">
        <f>K69*N69</f>
        <v>960000</v>
      </c>
      <c r="J69" s="39" t="s">
        <v>9</v>
      </c>
      <c r="K69" s="123">
        <v>80000</v>
      </c>
      <c r="L69" s="79" t="s">
        <v>22</v>
      </c>
      <c r="M69" s="80" t="s">
        <v>27</v>
      </c>
      <c r="N69" s="124">
        <v>12</v>
      </c>
      <c r="O69" s="79" t="s">
        <v>25</v>
      </c>
      <c r="P69" s="42"/>
      <c r="Q69" s="100"/>
      <c r="R69" s="101"/>
      <c r="S69" s="111"/>
      <c r="T69" s="119"/>
      <c r="U69" s="112"/>
    </row>
    <row r="70" spans="1:32" ht="12" customHeight="1">
      <c r="A70" s="265"/>
      <c r="B70" s="96"/>
      <c r="C70" s="280"/>
      <c r="D70" s="281"/>
      <c r="E70" s="279"/>
      <c r="F70" s="279"/>
      <c r="G70" s="281"/>
      <c r="H70" s="130" t="s">
        <v>149</v>
      </c>
      <c r="I70" s="95">
        <f>I71</f>
        <v>1000000</v>
      </c>
      <c r="J70" s="53"/>
      <c r="K70" s="131"/>
      <c r="L70" s="84"/>
      <c r="M70" s="28"/>
      <c r="N70" s="127"/>
      <c r="O70" s="84"/>
      <c r="P70" s="28"/>
      <c r="Q70" s="28"/>
      <c r="R70" s="83"/>
      <c r="S70" s="111"/>
      <c r="T70" s="112"/>
      <c r="U70" s="112"/>
    </row>
    <row r="71" spans="1:32" ht="12" customHeight="1">
      <c r="A71" s="265"/>
      <c r="B71" s="96"/>
      <c r="C71" s="280"/>
      <c r="D71" s="282"/>
      <c r="E71" s="283"/>
      <c r="F71" s="283"/>
      <c r="G71" s="282"/>
      <c r="H71" s="305" t="s">
        <v>78</v>
      </c>
      <c r="I71" s="125">
        <f>K71*N71</f>
        <v>1000000</v>
      </c>
      <c r="J71" s="46" t="s">
        <v>9</v>
      </c>
      <c r="K71" s="126">
        <v>1000000</v>
      </c>
      <c r="L71" s="113" t="s">
        <v>22</v>
      </c>
      <c r="M71" s="49" t="s">
        <v>27</v>
      </c>
      <c r="N71" s="107">
        <v>1</v>
      </c>
      <c r="O71" s="107" t="s">
        <v>16</v>
      </c>
      <c r="P71" s="462" t="s">
        <v>90</v>
      </c>
      <c r="Q71" s="462"/>
      <c r="R71" s="109"/>
      <c r="S71" s="111"/>
      <c r="T71" s="112"/>
      <c r="U71" s="112"/>
    </row>
    <row r="72" spans="1:32" ht="12" customHeight="1">
      <c r="A72" s="265"/>
      <c r="B72" s="96"/>
      <c r="C72" s="280"/>
      <c r="D72" s="282"/>
      <c r="E72" s="283"/>
      <c r="F72" s="283"/>
      <c r="G72" s="282"/>
      <c r="H72" s="130" t="s">
        <v>150</v>
      </c>
      <c r="I72" s="95">
        <f>I73</f>
        <v>600000</v>
      </c>
      <c r="J72" s="53"/>
      <c r="K72" s="131"/>
      <c r="L72" s="84"/>
      <c r="M72" s="28"/>
      <c r="N72" s="127"/>
      <c r="O72" s="84"/>
      <c r="P72" s="28"/>
      <c r="Q72" s="28"/>
      <c r="R72" s="83"/>
      <c r="S72" s="111"/>
      <c r="T72" s="112"/>
      <c r="U72" s="112"/>
    </row>
    <row r="73" spans="1:32" ht="12" customHeight="1">
      <c r="A73" s="265"/>
      <c r="B73" s="96"/>
      <c r="C73" s="284"/>
      <c r="D73" s="128"/>
      <c r="E73" s="283"/>
      <c r="F73" s="283"/>
      <c r="G73" s="128"/>
      <c r="H73" s="137" t="s">
        <v>46</v>
      </c>
      <c r="I73" s="125">
        <f>K73*N73</f>
        <v>600000</v>
      </c>
      <c r="J73" s="46" t="s">
        <v>9</v>
      </c>
      <c r="K73" s="126">
        <v>600000</v>
      </c>
      <c r="L73" s="113" t="s">
        <v>22</v>
      </c>
      <c r="M73" s="49" t="s">
        <v>27</v>
      </c>
      <c r="N73" s="107">
        <v>1</v>
      </c>
      <c r="O73" s="107" t="s">
        <v>16</v>
      </c>
      <c r="P73" s="300"/>
      <c r="Q73" s="300"/>
      <c r="R73" s="109"/>
      <c r="S73" s="111"/>
      <c r="T73" s="119"/>
      <c r="U73" s="112"/>
    </row>
    <row r="74" spans="1:32" ht="12" customHeight="1">
      <c r="A74" s="265"/>
      <c r="B74" s="96"/>
      <c r="C74" s="284"/>
      <c r="D74" s="128"/>
      <c r="E74" s="283"/>
      <c r="F74" s="283"/>
      <c r="G74" s="128"/>
      <c r="H74" s="102" t="s">
        <v>39</v>
      </c>
      <c r="I74" s="58">
        <f>I75</f>
        <v>5000000</v>
      </c>
      <c r="J74" s="39"/>
      <c r="K74" s="40"/>
      <c r="L74" s="41"/>
      <c r="M74" s="42"/>
      <c r="N74" s="40"/>
      <c r="O74" s="41"/>
      <c r="P74" s="80"/>
      <c r="Q74" s="80"/>
      <c r="R74" s="74"/>
      <c r="S74" s="111"/>
      <c r="T74" s="119"/>
      <c r="U74" s="112"/>
    </row>
    <row r="75" spans="1:32" ht="12" customHeight="1">
      <c r="A75" s="265"/>
      <c r="B75" s="96"/>
      <c r="C75" s="284"/>
      <c r="D75" s="128"/>
      <c r="E75" s="283"/>
      <c r="F75" s="283"/>
      <c r="G75" s="128"/>
      <c r="H75" s="286" t="s">
        <v>79</v>
      </c>
      <c r="I75" s="38">
        <f>N75*K75</f>
        <v>5000000</v>
      </c>
      <c r="J75" s="39" t="s">
        <v>9</v>
      </c>
      <c r="K75" s="40">
        <v>5000000</v>
      </c>
      <c r="L75" s="41" t="s">
        <v>22</v>
      </c>
      <c r="M75" s="42" t="s">
        <v>27</v>
      </c>
      <c r="N75" s="40">
        <v>1</v>
      </c>
      <c r="O75" s="41" t="s">
        <v>28</v>
      </c>
      <c r="P75" s="80"/>
      <c r="Q75" s="80"/>
      <c r="R75" s="74"/>
      <c r="S75" s="111"/>
      <c r="T75" s="119"/>
      <c r="U75" s="112"/>
    </row>
    <row r="76" spans="1:32" ht="12" customHeight="1">
      <c r="A76" s="285"/>
      <c r="B76" s="96"/>
      <c r="C76" s="284"/>
      <c r="D76" s="128"/>
      <c r="E76" s="283"/>
      <c r="F76" s="283"/>
      <c r="G76" s="128"/>
      <c r="H76" s="130" t="s">
        <v>38</v>
      </c>
      <c r="I76" s="95">
        <f>I77</f>
        <v>600000</v>
      </c>
      <c r="J76" s="53"/>
      <c r="K76" s="131"/>
      <c r="L76" s="84"/>
      <c r="M76" s="28"/>
      <c r="N76" s="127"/>
      <c r="O76" s="84"/>
      <c r="P76" s="28"/>
      <c r="Q76" s="28"/>
      <c r="R76" s="83"/>
      <c r="S76" s="111"/>
      <c r="T76" s="11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</row>
    <row r="77" spans="1:32" ht="12" customHeight="1">
      <c r="A77" s="285"/>
      <c r="B77" s="96"/>
      <c r="C77" s="284"/>
      <c r="D77" s="128"/>
      <c r="E77" s="283"/>
      <c r="F77" s="283"/>
      <c r="G77" s="128"/>
      <c r="H77" s="137" t="s">
        <v>46</v>
      </c>
      <c r="I77" s="125">
        <f>K77*N77</f>
        <v>600000</v>
      </c>
      <c r="J77" s="46" t="s">
        <v>9</v>
      </c>
      <c r="K77" s="126">
        <v>600000</v>
      </c>
      <c r="L77" s="113" t="s">
        <v>22</v>
      </c>
      <c r="M77" s="49" t="s">
        <v>27</v>
      </c>
      <c r="N77" s="107">
        <v>1</v>
      </c>
      <c r="O77" s="107" t="s">
        <v>16</v>
      </c>
      <c r="P77" s="309"/>
      <c r="Q77" s="309"/>
      <c r="R77" s="109"/>
      <c r="S77" s="111"/>
      <c r="T77" s="11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2" ht="14.25" customHeight="1">
      <c r="A78" s="285"/>
      <c r="B78" s="96"/>
      <c r="C78" s="450" t="s">
        <v>167</v>
      </c>
      <c r="D78" s="287">
        <f>I78+I80+I82+I84</f>
        <v>7020000</v>
      </c>
      <c r="E78" s="146">
        <v>7020000</v>
      </c>
      <c r="F78" s="146">
        <v>7020000</v>
      </c>
      <c r="G78" s="171">
        <f>D78-E78</f>
        <v>0</v>
      </c>
      <c r="H78" s="130" t="s">
        <v>62</v>
      </c>
      <c r="I78" s="95">
        <f>I79</f>
        <v>320000</v>
      </c>
      <c r="J78" s="53"/>
      <c r="K78" s="131"/>
      <c r="L78" s="55"/>
      <c r="M78" s="32"/>
      <c r="N78" s="127"/>
      <c r="O78" s="84"/>
      <c r="P78" s="28"/>
      <c r="Q78" s="127"/>
      <c r="R78" s="83"/>
      <c r="S78" s="1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</row>
    <row r="79" spans="1:32" ht="12" customHeight="1">
      <c r="A79" s="285"/>
      <c r="B79" s="96"/>
      <c r="C79" s="451"/>
      <c r="D79" s="281"/>
      <c r="E79" s="149"/>
      <c r="F79" s="149"/>
      <c r="G79" s="281"/>
      <c r="H79" s="140" t="s">
        <v>45</v>
      </c>
      <c r="I79" s="122">
        <f>K79*N79</f>
        <v>320000</v>
      </c>
      <c r="J79" s="39" t="s">
        <v>9</v>
      </c>
      <c r="K79" s="123">
        <v>80000</v>
      </c>
      <c r="L79" s="41" t="s">
        <v>22</v>
      </c>
      <c r="M79" s="42" t="s">
        <v>27</v>
      </c>
      <c r="N79" s="40">
        <v>4</v>
      </c>
      <c r="O79" s="41" t="s">
        <v>28</v>
      </c>
      <c r="P79" s="80"/>
      <c r="Q79" s="124"/>
      <c r="R79" s="74"/>
      <c r="S79" s="1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</row>
    <row r="80" spans="1:32" ht="12" customHeight="1">
      <c r="A80" s="285"/>
      <c r="B80" s="96"/>
      <c r="C80" s="301"/>
      <c r="D80" s="281"/>
      <c r="E80" s="149"/>
      <c r="F80" s="149"/>
      <c r="G80" s="281"/>
      <c r="H80" s="105" t="s">
        <v>49</v>
      </c>
      <c r="I80" s="52">
        <f>I81</f>
        <v>2000000</v>
      </c>
      <c r="J80" s="53"/>
      <c r="K80" s="54"/>
      <c r="L80" s="55"/>
      <c r="M80" s="32"/>
      <c r="N80" s="54"/>
      <c r="O80" s="55"/>
      <c r="P80" s="28"/>
      <c r="Q80" s="127"/>
      <c r="R80" s="83"/>
      <c r="S80" s="1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</row>
    <row r="81" spans="1:32" ht="12" customHeight="1">
      <c r="A81" s="285"/>
      <c r="B81" s="96"/>
      <c r="C81" s="301"/>
      <c r="D81" s="281"/>
      <c r="E81" s="149"/>
      <c r="F81" s="149"/>
      <c r="G81" s="281"/>
      <c r="H81" s="288" t="s">
        <v>50</v>
      </c>
      <c r="I81" s="45">
        <f>K81*N81</f>
        <v>2000000</v>
      </c>
      <c r="J81" s="46" t="s">
        <v>9</v>
      </c>
      <c r="K81" s="47">
        <v>2000000</v>
      </c>
      <c r="L81" s="48" t="s">
        <v>22</v>
      </c>
      <c r="M81" s="49" t="s">
        <v>27</v>
      </c>
      <c r="N81" s="47">
        <v>1</v>
      </c>
      <c r="O81" s="48" t="s">
        <v>16</v>
      </c>
      <c r="P81" s="80"/>
      <c r="Q81" s="124"/>
      <c r="R81" s="74"/>
      <c r="S81" s="1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</row>
    <row r="82" spans="1:32" ht="12" customHeight="1">
      <c r="A82" s="285"/>
      <c r="B82" s="96"/>
      <c r="C82" s="296"/>
      <c r="D82" s="281"/>
      <c r="E82" s="255"/>
      <c r="F82" s="255"/>
      <c r="G82" s="281"/>
      <c r="H82" s="105" t="s">
        <v>40</v>
      </c>
      <c r="I82" s="52">
        <f>I83</f>
        <v>2000000</v>
      </c>
      <c r="J82" s="53"/>
      <c r="K82" s="54"/>
      <c r="L82" s="55"/>
      <c r="M82" s="32"/>
      <c r="N82" s="54"/>
      <c r="O82" s="55"/>
      <c r="P82" s="32"/>
      <c r="Q82" s="106"/>
      <c r="R82" s="56"/>
      <c r="S82" s="1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</row>
    <row r="83" spans="1:32" ht="12" customHeight="1">
      <c r="A83" s="285"/>
      <c r="B83" s="96"/>
      <c r="C83" s="296"/>
      <c r="D83" s="281"/>
      <c r="E83" s="255"/>
      <c r="F83" s="255"/>
      <c r="G83" s="281"/>
      <c r="H83" s="288" t="s">
        <v>44</v>
      </c>
      <c r="I83" s="45">
        <f>K83*N83</f>
        <v>2000000</v>
      </c>
      <c r="J83" s="46" t="s">
        <v>9</v>
      </c>
      <c r="K83" s="47">
        <v>2000000</v>
      </c>
      <c r="L83" s="48" t="s">
        <v>22</v>
      </c>
      <c r="M83" s="49" t="s">
        <v>27</v>
      </c>
      <c r="N83" s="47">
        <v>1</v>
      </c>
      <c r="O83" s="48" t="s">
        <v>28</v>
      </c>
      <c r="P83" s="49"/>
      <c r="Q83" s="104"/>
      <c r="R83" s="50"/>
      <c r="S83" s="1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</row>
    <row r="84" spans="1:32" ht="12" customHeight="1">
      <c r="A84" s="285"/>
      <c r="B84" s="96"/>
      <c r="C84" s="296"/>
      <c r="D84" s="281"/>
      <c r="E84" s="255"/>
      <c r="F84" s="255"/>
      <c r="G84" s="281"/>
      <c r="H84" s="102" t="s">
        <v>41</v>
      </c>
      <c r="I84" s="58">
        <f>I85</f>
        <v>2700000</v>
      </c>
      <c r="J84" s="39"/>
      <c r="K84" s="40"/>
      <c r="L84" s="41"/>
      <c r="M84" s="42"/>
      <c r="N84" s="40"/>
      <c r="O84" s="41"/>
      <c r="P84" s="42"/>
      <c r="Q84" s="103"/>
      <c r="R84" s="43"/>
      <c r="S84" s="1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</row>
    <row r="85" spans="1:32" ht="12" customHeight="1">
      <c r="A85" s="285"/>
      <c r="B85" s="96"/>
      <c r="C85" s="297"/>
      <c r="D85" s="289"/>
      <c r="E85" s="251"/>
      <c r="F85" s="251"/>
      <c r="G85" s="289"/>
      <c r="H85" s="288" t="s">
        <v>80</v>
      </c>
      <c r="I85" s="45">
        <f>K85*N85</f>
        <v>2700000</v>
      </c>
      <c r="J85" s="46" t="s">
        <v>9</v>
      </c>
      <c r="K85" s="47">
        <v>2700000</v>
      </c>
      <c r="L85" s="48" t="s">
        <v>22</v>
      </c>
      <c r="M85" s="49" t="s">
        <v>27</v>
      </c>
      <c r="N85" s="47">
        <v>1</v>
      </c>
      <c r="O85" s="48" t="s">
        <v>28</v>
      </c>
      <c r="P85" s="49"/>
      <c r="Q85" s="104"/>
      <c r="R85" s="50"/>
      <c r="S85" s="1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</row>
    <row r="86" spans="1:32" ht="27" customHeight="1">
      <c r="A86" s="290"/>
      <c r="B86" s="291"/>
      <c r="C86" s="156" t="s">
        <v>94</v>
      </c>
      <c r="D86" s="158">
        <v>0</v>
      </c>
      <c r="E86" s="157">
        <v>10000000</v>
      </c>
      <c r="F86" s="157">
        <v>10000000</v>
      </c>
      <c r="G86" s="171">
        <v>0</v>
      </c>
      <c r="H86" s="438" t="s">
        <v>212</v>
      </c>
      <c r="I86" s="439"/>
      <c r="J86" s="440"/>
      <c r="K86" s="440"/>
      <c r="L86" s="155"/>
      <c r="M86" s="155"/>
      <c r="N86" s="155"/>
      <c r="O86" s="155"/>
      <c r="P86" s="155"/>
      <c r="Q86" s="155"/>
      <c r="R86" s="160"/>
    </row>
    <row r="87" spans="1:32">
      <c r="A87" s="441" t="s">
        <v>155</v>
      </c>
      <c r="B87" s="444" t="s">
        <v>58</v>
      </c>
      <c r="C87" s="445"/>
      <c r="D87" s="167">
        <f t="shared" ref="D87:F88" si="0">D88</f>
        <v>48296</v>
      </c>
      <c r="E87" s="166">
        <f t="shared" si="0"/>
        <v>48296</v>
      </c>
      <c r="F87" s="166">
        <f t="shared" si="0"/>
        <v>48296</v>
      </c>
      <c r="G87" s="323">
        <f>D87-E87</f>
        <v>0</v>
      </c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60"/>
    </row>
    <row r="88" spans="1:32" ht="18.75" customHeight="1">
      <c r="A88" s="442"/>
      <c r="B88" s="446" t="s">
        <v>168</v>
      </c>
      <c r="C88" s="158" t="s">
        <v>3</v>
      </c>
      <c r="D88" s="159">
        <f t="shared" si="0"/>
        <v>48296</v>
      </c>
      <c r="E88" s="157">
        <f t="shared" si="0"/>
        <v>48296</v>
      </c>
      <c r="F88" s="157">
        <f t="shared" si="0"/>
        <v>48296</v>
      </c>
      <c r="G88" s="324">
        <f>D88-E88</f>
        <v>0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60"/>
    </row>
    <row r="89" spans="1:32" ht="23.25" customHeight="1" thickBot="1">
      <c r="A89" s="443"/>
      <c r="B89" s="447"/>
      <c r="C89" s="161" t="s">
        <v>152</v>
      </c>
      <c r="D89" s="163">
        <v>48296</v>
      </c>
      <c r="E89" s="162">
        <v>48296</v>
      </c>
      <c r="F89" s="162">
        <v>48296</v>
      </c>
      <c r="G89" s="325">
        <f>D89-E89</f>
        <v>0</v>
      </c>
      <c r="H89" s="448" t="s">
        <v>156</v>
      </c>
      <c r="I89" s="449"/>
      <c r="J89" s="449"/>
      <c r="K89" s="449"/>
      <c r="L89" s="164"/>
      <c r="M89" s="164"/>
      <c r="N89" s="164"/>
      <c r="O89" s="164"/>
      <c r="P89" s="164"/>
      <c r="Q89" s="164"/>
      <c r="R89" s="165"/>
    </row>
  </sheetData>
  <mergeCells count="33">
    <mergeCell ref="A7:C7"/>
    <mergeCell ref="B8:C8"/>
    <mergeCell ref="B9:B10"/>
    <mergeCell ref="C14:C15"/>
    <mergeCell ref="C22:C23"/>
    <mergeCell ref="A3:R3"/>
    <mergeCell ref="A5:C5"/>
    <mergeCell ref="D5:D6"/>
    <mergeCell ref="E5:E6"/>
    <mergeCell ref="G5:G6"/>
    <mergeCell ref="H5:R6"/>
    <mergeCell ref="F5:F6"/>
    <mergeCell ref="C67:C68"/>
    <mergeCell ref="P71:Q71"/>
    <mergeCell ref="B24:B25"/>
    <mergeCell ref="C25:C26"/>
    <mergeCell ref="C54:C57"/>
    <mergeCell ref="A1:R1"/>
    <mergeCell ref="A2:R2"/>
    <mergeCell ref="H86:K86"/>
    <mergeCell ref="A87:A89"/>
    <mergeCell ref="B87:C87"/>
    <mergeCell ref="B88:B89"/>
    <mergeCell ref="H89:K89"/>
    <mergeCell ref="C78:C79"/>
    <mergeCell ref="C27:C28"/>
    <mergeCell ref="O32:P32"/>
    <mergeCell ref="B38:C38"/>
    <mergeCell ref="C40:C41"/>
    <mergeCell ref="P43:Q43"/>
    <mergeCell ref="P44:Q44"/>
    <mergeCell ref="P45:Q45"/>
    <mergeCell ref="C62:C63"/>
  </mergeCells>
  <phoneticPr fontId="2" type="noConversion"/>
  <pageMargins left="0.54" right="0.15748031496062992" top="0.62992125984251968" bottom="0.4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예산총칙</vt:lpstr>
      <vt:lpstr>총괄표(세입)</vt:lpstr>
      <vt:lpstr>총괄표(세출)</vt:lpstr>
      <vt:lpstr>세입내역</vt:lpstr>
      <vt:lpstr>세출내역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</cp:lastModifiedBy>
  <cp:lastPrinted>2019-12-16T05:51:26Z</cp:lastPrinted>
  <dcterms:created xsi:type="dcterms:W3CDTF">2015-03-12T23:55:17Z</dcterms:created>
  <dcterms:modified xsi:type="dcterms:W3CDTF">2019-12-16T05:53:43Z</dcterms:modified>
</cp:coreProperties>
</file>